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90" windowWidth="11640" windowHeight="5820"/>
  </bookViews>
  <sheets>
    <sheet name="Plan1" sheetId="1" r:id="rId1"/>
    <sheet name="Plan2" sheetId="2" r:id="rId2"/>
    <sheet name="Plan3" sheetId="3" r:id="rId3"/>
    <sheet name="Plan4" sheetId="4" r:id="rId4"/>
  </sheets>
  <externalReferences>
    <externalReference r:id="rId5"/>
  </externalReferences>
  <definedNames>
    <definedName name="CODATIV.12.FIM">Plan1!$Z$2993</definedName>
    <definedName name="ENVOLV.12.FIM">Plan1!$M$2993</definedName>
  </definedNames>
  <calcPr calcId="124519"/>
</workbook>
</file>

<file path=xl/calcChain.xml><?xml version="1.0" encoding="utf-8"?>
<calcChain xmlns="http://schemas.openxmlformats.org/spreadsheetml/2006/main">
  <c r="I4" i="1"/>
  <c r="I6"/>
  <c r="I8"/>
  <c r="N249" l="1"/>
  <c r="N250"/>
  <c r="N251"/>
  <c r="N252"/>
  <c r="N253"/>
  <c r="N254"/>
  <c r="N255"/>
  <c r="N256"/>
  <c r="O256"/>
  <c r="P256" l="1"/>
  <c r="D232"/>
  <c r="C232"/>
  <c r="B232"/>
  <c r="A246"/>
  <c r="P249" l="1"/>
  <c r="P251"/>
  <c r="P253"/>
  <c r="P255"/>
  <c r="P250"/>
  <c r="P252"/>
  <c r="P254"/>
  <c r="I223"/>
  <c r="I221"/>
  <c r="I219"/>
  <c r="I216"/>
  <c r="I215"/>
  <c r="I214"/>
  <c r="I213"/>
  <c r="I211"/>
  <c r="I210"/>
  <c r="I209"/>
  <c r="I208"/>
  <c r="I207"/>
  <c r="I206"/>
  <c r="I205"/>
  <c r="I204"/>
  <c r="I203"/>
  <c r="I202"/>
  <c r="I201"/>
  <c r="I200"/>
  <c r="I199"/>
  <c r="I198"/>
  <c r="H194"/>
  <c r="F194"/>
  <c r="G193" s="1"/>
  <c r="G183" l="1"/>
  <c r="G187"/>
  <c r="G189"/>
  <c r="G191"/>
  <c r="G184"/>
  <c r="G186"/>
  <c r="G188"/>
  <c r="G190"/>
  <c r="G192"/>
  <c r="G194"/>
  <c r="G185"/>
  <c r="F223" l="1"/>
  <c r="G223" l="1"/>
  <c r="G219"/>
  <c r="G215"/>
  <c r="G213"/>
  <c r="G210"/>
  <c r="G208"/>
  <c r="G206"/>
  <c r="G204"/>
  <c r="G202"/>
  <c r="G200"/>
  <c r="G198"/>
  <c r="G221"/>
  <c r="G216"/>
  <c r="G214"/>
  <c r="G211"/>
  <c r="G209"/>
  <c r="G207"/>
  <c r="G205"/>
  <c r="G203"/>
  <c r="G201"/>
  <c r="G199"/>
  <c r="D18"/>
  <c r="I194" l="1"/>
  <c r="I193"/>
  <c r="I192"/>
  <c r="I191"/>
  <c r="I190"/>
  <c r="I189"/>
  <c r="I188"/>
  <c r="I187"/>
  <c r="I186"/>
  <c r="I185"/>
  <c r="I184"/>
  <c r="I183"/>
  <c r="I139" l="1"/>
  <c r="I140" s="1"/>
  <c r="I141" s="1"/>
  <c r="I142" s="1"/>
  <c r="I143" s="1"/>
  <c r="I144" s="1"/>
  <c r="I145" s="1"/>
  <c r="I146" s="1"/>
  <c r="I147" s="1"/>
  <c r="I148" s="1"/>
  <c r="I149" s="1"/>
  <c r="I150" s="1"/>
  <c r="I151" s="1"/>
  <c r="I152" s="1"/>
  <c r="I153" s="1"/>
  <c r="I154" s="1"/>
  <c r="I155" s="1"/>
  <c r="I156" s="1"/>
  <c r="I157" s="1"/>
  <c r="I158" s="1"/>
  <c r="I159" s="1"/>
  <c r="I160" s="1"/>
  <c r="I161" s="1"/>
  <c r="I162" s="1"/>
  <c r="I163" s="1"/>
  <c r="E164"/>
  <c r="H80"/>
  <c r="G80"/>
  <c r="F80"/>
  <c r="E80"/>
  <c r="D80"/>
  <c r="C80"/>
  <c r="B80"/>
  <c r="I80"/>
  <c r="G144" l="1"/>
  <c r="H144" s="1"/>
  <c r="G149"/>
  <c r="H149" s="1"/>
  <c r="G147"/>
  <c r="H147" s="1"/>
  <c r="G155"/>
  <c r="H155" s="1"/>
  <c r="G163"/>
  <c r="H163" s="1"/>
  <c r="G150"/>
  <c r="H150" s="1"/>
  <c r="G158"/>
  <c r="H158" s="1"/>
  <c r="G152"/>
  <c r="H152" s="1"/>
  <c r="G145"/>
  <c r="H145" s="1"/>
  <c r="G151"/>
  <c r="H151" s="1"/>
  <c r="G156"/>
  <c r="H156" s="1"/>
  <c r="G162"/>
  <c r="H162" s="1"/>
  <c r="G139"/>
  <c r="H139" s="1"/>
  <c r="G140"/>
  <c r="H140" s="1"/>
  <c r="G148"/>
  <c r="H148" s="1"/>
  <c r="G141"/>
  <c r="H141" s="1"/>
  <c r="G143"/>
  <c r="H143" s="1"/>
  <c r="G142"/>
  <c r="H142" s="1"/>
  <c r="G154"/>
  <c r="H154" s="1"/>
  <c r="G160"/>
  <c r="H160" s="1"/>
  <c r="G146"/>
  <c r="H146" s="1"/>
  <c r="G159"/>
  <c r="H159" s="1"/>
  <c r="G153"/>
  <c r="H153" s="1"/>
  <c r="G161"/>
  <c r="H161" s="1"/>
  <c r="G157"/>
  <c r="H157" s="1"/>
  <c r="G164"/>
  <c r="H164" s="1"/>
  <c r="B134" l="1"/>
  <c r="B133" s="1"/>
  <c r="D134"/>
  <c r="D133" s="1"/>
  <c r="F134"/>
  <c r="F133" s="1"/>
  <c r="H134"/>
  <c r="H133" s="1"/>
  <c r="F179" l="1"/>
</calcChain>
</file>

<file path=xl/sharedStrings.xml><?xml version="1.0" encoding="utf-8"?>
<sst xmlns="http://schemas.openxmlformats.org/spreadsheetml/2006/main" count="583" uniqueCount="303">
  <si>
    <t>Pessoas envolvidas</t>
  </si>
  <si>
    <t>Pessoas resgatadas</t>
  </si>
  <si>
    <t>GO</t>
  </si>
  <si>
    <t>PA</t>
  </si>
  <si>
    <t>AL</t>
  </si>
  <si>
    <t>MT</t>
  </si>
  <si>
    <t>PR</t>
  </si>
  <si>
    <t>MS</t>
  </si>
  <si>
    <t>CE</t>
  </si>
  <si>
    <t>MG</t>
  </si>
  <si>
    <t>SP</t>
  </si>
  <si>
    <t>MA</t>
  </si>
  <si>
    <t>SC</t>
  </si>
  <si>
    <t>AM</t>
  </si>
  <si>
    <t>PI</t>
  </si>
  <si>
    <t>TO</t>
  </si>
  <si>
    <t>BA</t>
  </si>
  <si>
    <t>RN</t>
  </si>
  <si>
    <t>RO</t>
  </si>
  <si>
    <t>RS</t>
  </si>
  <si>
    <t>AC</t>
  </si>
  <si>
    <t>ES</t>
  </si>
  <si>
    <t>PE</t>
  </si>
  <si>
    <t>PB</t>
  </si>
  <si>
    <t>RR</t>
  </si>
  <si>
    <t>RJ</t>
  </si>
  <si>
    <t>TOTAL</t>
  </si>
  <si>
    <t>os campeões</t>
  </si>
  <si>
    <t>PA MA TO MT</t>
  </si>
  <si>
    <t>PA MA MT TO</t>
  </si>
  <si>
    <t>PA MT MA GO</t>
  </si>
  <si>
    <t>PA GO MG MA</t>
  </si>
  <si>
    <t>número de trabalhadores envolvidos</t>
  </si>
  <si>
    <t>PA MT TO MA</t>
  </si>
  <si>
    <t>PA MS MA GO</t>
  </si>
  <si>
    <t>PA MA GO AL</t>
  </si>
  <si>
    <t>PA RJ TO MA</t>
  </si>
  <si>
    <t>PA MG GO MA</t>
  </si>
  <si>
    <t>MS GO PA MG</t>
  </si>
  <si>
    <t>número de escravos libertados</t>
  </si>
  <si>
    <t>PA MS GO MG</t>
  </si>
  <si>
    <t>GO PA AL MT</t>
  </si>
  <si>
    <t xml:space="preserve">RJ PE ES MG </t>
  </si>
  <si>
    <t>PA MG GO SC</t>
  </si>
  <si>
    <t>MG MS GO PA</t>
  </si>
  <si>
    <t>PA TO MA GO</t>
  </si>
  <si>
    <t>PA MA TO GO</t>
  </si>
  <si>
    <t>PA MA MS TO</t>
  </si>
  <si>
    <t>NÚMEROS por GRANDE REGIÃO</t>
  </si>
  <si>
    <t>N</t>
  </si>
  <si>
    <t>NE</t>
  </si>
  <si>
    <t>CO</t>
  </si>
  <si>
    <t>S</t>
  </si>
  <si>
    <t>SE</t>
  </si>
  <si>
    <t>sub-total AMAZÔNIA LEGAL</t>
  </si>
  <si>
    <t>em % por GRANDE REGIÃO</t>
  </si>
  <si>
    <t>Denúncias via Campanha CPT</t>
  </si>
  <si>
    <t>Denúncias CPT fiscalizadas</t>
  </si>
  <si>
    <t>Trabalhadores envolvidos TOT</t>
  </si>
  <si>
    <t>Trabalhadores libertados TOT</t>
  </si>
  <si>
    <t>Trabalh.envolv. denúncias CPT</t>
  </si>
  <si>
    <t>Trabalh.libertados. denúncias CPT</t>
  </si>
  <si>
    <t>Taxa de atendim. denúncias CPT</t>
  </si>
  <si>
    <t>Taxa de atendim. trabalh.envolv.TOT</t>
  </si>
  <si>
    <t>Taxa de atendim. Trabalh. envolv.CPT</t>
  </si>
  <si>
    <t>Denúncias CPT não fiscalizadas</t>
  </si>
  <si>
    <t>CASOS</t>
  </si>
  <si>
    <t>%</t>
  </si>
  <si>
    <t>DESMATAMENTO</t>
  </si>
  <si>
    <t>PECUÁRIA</t>
  </si>
  <si>
    <t>REFLORESTAMENTO</t>
  </si>
  <si>
    <t>EXTRATIVISMO</t>
  </si>
  <si>
    <t>CANA</t>
  </si>
  <si>
    <t>OUTRAS LAVOURAS</t>
  </si>
  <si>
    <t>CARVÃO</t>
  </si>
  <si>
    <t>MINERAÇÃO</t>
  </si>
  <si>
    <t>OUTRO &amp; n.i</t>
  </si>
  <si>
    <t>FISCALIZADOS</t>
  </si>
  <si>
    <t>EXTRATIVISMO VEGETAL</t>
  </si>
  <si>
    <t>CARVÃO VEGETAL</t>
  </si>
  <si>
    <t>OUTRO [*]</t>
  </si>
  <si>
    <t>CASOS EM ATIVIDADES EXTRA-AGRÍCOLAS</t>
  </si>
  <si>
    <t>Extração mineral</t>
  </si>
  <si>
    <t>Construção civil [*]</t>
  </si>
  <si>
    <t>Confecção [*]</t>
  </si>
  <si>
    <t>UF</t>
  </si>
  <si>
    <t>N.º de estabelecimentos inspecionados</t>
  </si>
  <si>
    <t>AP</t>
  </si>
  <si>
    <t>TRABALHO ESCRAVO POR UF</t>
  </si>
  <si>
    <t>Fonte : CPT/GM-SRTE-MPT</t>
  </si>
  <si>
    <t>CASOS DE TRABALHO ESCRAVO</t>
  </si>
  <si>
    <t>Casos TOT</t>
  </si>
  <si>
    <t>Taxa de atendim. casos TOT</t>
  </si>
  <si>
    <t>Denúncias CPT/ Casos TOT</t>
  </si>
  <si>
    <t>Trabalh. envolvidos em den. CPT sem fiscalização</t>
  </si>
  <si>
    <t>Casos Fiscalizados</t>
  </si>
  <si>
    <t>Casos Identificados</t>
  </si>
  <si>
    <t>RANKING</t>
  </si>
  <si>
    <t>PA MT GO MA</t>
  </si>
  <si>
    <t>Fonte : CPT/MTE/MPT (*)</t>
  </si>
  <si>
    <r>
      <t>TRABALHO ESCRAVO - RANKING</t>
    </r>
    <r>
      <rPr>
        <b/>
        <sz val="10"/>
        <color theme="0"/>
        <rFont val="Calibri"/>
        <family val="2"/>
      </rPr>
      <t xml:space="preserve"> </t>
    </r>
    <r>
      <rPr>
        <b/>
        <sz val="12"/>
        <color theme="0"/>
        <rFont val="Calibri"/>
        <family val="2"/>
      </rPr>
      <t>[os 4 piores]</t>
    </r>
  </si>
  <si>
    <t>Masculino</t>
  </si>
  <si>
    <t>Feminino</t>
  </si>
  <si>
    <t>Total</t>
  </si>
  <si>
    <t xml:space="preserve">POR ATIVIDADE 2012 </t>
  </si>
  <si>
    <t>PA TO MG SP</t>
  </si>
  <si>
    <t>TRABALHO ESCRAVO - DADOS POR REGIÃO</t>
  </si>
  <si>
    <t>MUNICÍPIO</t>
  </si>
  <si>
    <t>PROPRIETÁRIO</t>
  </si>
  <si>
    <t>TRAB LIBERT</t>
  </si>
  <si>
    <t>Manacapuru</t>
  </si>
  <si>
    <t>barco pesqueiro Israel I</t>
  </si>
  <si>
    <t>SRTE</t>
  </si>
  <si>
    <t>Acácio Cesário Carvalho</t>
  </si>
  <si>
    <t>pesca no rio Solimões</t>
  </si>
  <si>
    <t>Extrema</t>
  </si>
  <si>
    <t>plano de manejo na selva</t>
  </si>
  <si>
    <t>ni</t>
  </si>
  <si>
    <t>GM</t>
  </si>
  <si>
    <t>Jaci Paraná</t>
  </si>
  <si>
    <t>ni - possivelmente o mesmo da ope 58 - Ernesto Andreola</t>
  </si>
  <si>
    <t>Recife</t>
  </si>
  <si>
    <t>Obra do Shopping Riomar</t>
  </si>
  <si>
    <t>Mastel Montagem de Estruturas Metálicas Ltda para Grupo JCPM</t>
  </si>
  <si>
    <t>São Desidério</t>
  </si>
  <si>
    <t>Novos Tempos</t>
  </si>
  <si>
    <t>n.i</t>
  </si>
  <si>
    <t>MTE.PRF</t>
  </si>
  <si>
    <t>Dourados</t>
  </si>
  <si>
    <t>obra de construção</t>
  </si>
  <si>
    <t>construção civil</t>
  </si>
  <si>
    <t>Benedito Leite</t>
  </si>
  <si>
    <t>Carvoaria na faz Campo Belo</t>
  </si>
  <si>
    <t>Renato Miranda Carvalho</t>
  </si>
  <si>
    <t>MPT</t>
  </si>
  <si>
    <t>Poconê</t>
  </si>
  <si>
    <t>Usina Alcopan</t>
  </si>
  <si>
    <t>Alcopan</t>
  </si>
  <si>
    <t>corte de cana</t>
  </si>
  <si>
    <t>Pirassununga</t>
  </si>
  <si>
    <t xml:space="preserve">do Shigueo Hayata e seus filhos André e Hélio Hayata </t>
  </si>
  <si>
    <t xml:space="preserve">Shigueo Hayata e seus filhos André e Hélio Hayata </t>
  </si>
  <si>
    <t>lavoura de tomate</t>
  </si>
  <si>
    <t>Chupinguaia</t>
  </si>
  <si>
    <t>Severino Alves</t>
  </si>
  <si>
    <t xml:space="preserve"> manejo na selva </t>
  </si>
  <si>
    <t>Bom Jesus RS</t>
  </si>
  <si>
    <t xml:space="preserve">do Germano Neukamp </t>
  </si>
  <si>
    <t xml:space="preserve">Germano Neukamp </t>
  </si>
  <si>
    <t>Barra do Choça</t>
  </si>
  <si>
    <t>Água Fria</t>
  </si>
  <si>
    <t>Rejane Rocha Xavier</t>
  </si>
  <si>
    <t>SRTE.MPT</t>
  </si>
  <si>
    <t>lavoura de café</t>
  </si>
  <si>
    <t>Cambira</t>
  </si>
  <si>
    <t>VL Agro-Industrial Ltda</t>
  </si>
  <si>
    <t>DATA</t>
  </si>
  <si>
    <t>carvão</t>
  </si>
  <si>
    <t>cultura da maçã</t>
  </si>
  <si>
    <t>prováv. lavoura</t>
  </si>
  <si>
    <t xml:space="preserve">manejo na selva </t>
  </si>
  <si>
    <t>processam. carne</t>
  </si>
  <si>
    <t>14 CASOS</t>
  </si>
  <si>
    <t>número de proprietários na Lista Suja (dez.)</t>
  </si>
  <si>
    <t>Frigorífico Nostra</t>
  </si>
  <si>
    <r>
      <t xml:space="preserve">ANÁLISE DOS DADOS DO REGISTRO DO SEGURO-DESEMPREGO (2003 a 15/10/2012)                 </t>
    </r>
    <r>
      <rPr>
        <b/>
        <sz val="14"/>
        <color theme="0"/>
        <rFont val="Calibri"/>
        <family val="2"/>
      </rPr>
      <t>PERFIL DOS RESGATADOS DO TRABALHO ESCRAVO</t>
    </r>
    <r>
      <rPr>
        <b/>
        <sz val="12"/>
        <color theme="0"/>
        <rFont val="Calibri"/>
        <family val="2"/>
      </rPr>
      <t xml:space="preserve"> - MTE/processamento CPT</t>
    </r>
  </si>
  <si>
    <t>Atividade</t>
  </si>
  <si>
    <t>Fisc.</t>
  </si>
  <si>
    <t>CASOS CONSIDERADOS PELA CPT PORÉM NÃO RELACIONADOS NO QUADRO DA DETRAE de 14/01/13</t>
  </si>
  <si>
    <t>SRTE - MPT</t>
  </si>
  <si>
    <t>PA TO GO/MA AM</t>
  </si>
  <si>
    <t>PA MG TO PR</t>
  </si>
  <si>
    <t>Outro (*) (pesca, transporte, distribuição...)</t>
  </si>
  <si>
    <t>LAVOURA</t>
  </si>
  <si>
    <t>Gleba Grubiara - Araputanga (Miriam d reitas)</t>
  </si>
  <si>
    <t>diferença com tab. da Linha 65</t>
  </si>
  <si>
    <t>dados do tab. da Linha 65</t>
  </si>
  <si>
    <t>TOTAL 03-12</t>
  </si>
  <si>
    <t>TOT 2003-2013</t>
  </si>
  <si>
    <t>Outro (*)</t>
  </si>
  <si>
    <t>POR ATIVIDADE 2013</t>
  </si>
  <si>
    <t>POR ATIVIDADE 2003 a 2013</t>
  </si>
  <si>
    <t>número de casos identificados [1]</t>
  </si>
  <si>
    <t>PF</t>
  </si>
  <si>
    <t>PRF</t>
  </si>
  <si>
    <t>PC</t>
  </si>
  <si>
    <t>PF.PRF ou PRF.PF</t>
  </si>
  <si>
    <t>PMA</t>
  </si>
  <si>
    <t>PM</t>
  </si>
  <si>
    <t>APOIO POLICIAL À FISCALIZAÇÃO</t>
  </si>
  <si>
    <t xml:space="preserve"> MÉDIA 03-13</t>
  </si>
  <si>
    <t>SEM APOIO POLICIAL</t>
  </si>
  <si>
    <t>PA MT GO MG</t>
  </si>
  <si>
    <t>CONFECÇÃO</t>
  </si>
  <si>
    <t xml:space="preserve">TOTAL </t>
  </si>
  <si>
    <t>N°</t>
  </si>
  <si>
    <t>Process.CPT</t>
  </si>
  <si>
    <t>CASOS IDENTIFICADOS</t>
  </si>
  <si>
    <t>TRABALHADORES LIBERTADOS</t>
  </si>
  <si>
    <t>TRABALHAD. ENVOLVIDOS</t>
  </si>
  <si>
    <t>LIBERTADOS (*)</t>
  </si>
  <si>
    <t>EMPREGADORES</t>
  </si>
  <si>
    <r>
      <t xml:space="preserve">EMPREGADORES INCLUÍDOS NA LISTA SUJA </t>
    </r>
    <r>
      <rPr>
        <b/>
        <sz val="10"/>
        <color theme="0" tint="-4.9989318521683403E-2"/>
        <rFont val="Calibri"/>
        <family val="2"/>
        <scheme val="minor"/>
      </rPr>
      <t>SEGUNDO A UF DO ESTABELECIMENTO (30/12/2013)</t>
    </r>
  </si>
  <si>
    <r>
      <t xml:space="preserve">(*) </t>
    </r>
    <r>
      <rPr>
        <sz val="9"/>
        <color theme="1"/>
        <rFont val="Calibri"/>
        <family val="2"/>
        <scheme val="minor"/>
      </rPr>
      <t>n° de trabalhadores libertados nas ações fiscais motivando a inclusão no CADASTRO DE EMPREGADORES (PORTARIA INTERMINISTERIAL Nº 02 DE 12 DE MAIO DE 2011)</t>
    </r>
  </si>
  <si>
    <t>N° TOTAL DE INCLUÍDOS NA LISTA SUJA SEGUNDO O RAMO DE ATIVIDADE (atual. 30/12/2013)</t>
  </si>
  <si>
    <t>NOVOS INCLUÍDOS de 12.2013</t>
  </si>
  <si>
    <t>N.º de estabelecimentos inspecionados pelo M.T.E - FONTE: DETRAE (*)</t>
  </si>
  <si>
    <t xml:space="preserve">(*) todas as fiscalizações, inclusive as sem resgate </t>
  </si>
  <si>
    <t>Casos fiscalizados TOT (*)</t>
  </si>
  <si>
    <t xml:space="preserve">(*) fiscalizações de casos encaminhados pela Campanha da CPT e outras fiscalizações quando houver resgate. </t>
  </si>
  <si>
    <t>PA MT GO BA</t>
  </si>
  <si>
    <t>PA MT MA TO</t>
  </si>
  <si>
    <r>
      <rPr>
        <b/>
        <sz val="9"/>
        <color theme="0"/>
        <rFont val="Calibri"/>
        <family val="2"/>
      </rPr>
      <t xml:space="preserve">TOT </t>
    </r>
    <r>
      <rPr>
        <b/>
        <sz val="10"/>
        <color theme="0"/>
        <rFont val="Calibri"/>
        <family val="2"/>
      </rPr>
      <t>2003-2013</t>
    </r>
  </si>
  <si>
    <t>LIBERTADOS NOS NOVOS INCLUÍDOS</t>
  </si>
  <si>
    <t>DENÚNCIAS &amp; CASOS REGISTRADOS</t>
  </si>
  <si>
    <t>REGIÃO</t>
  </si>
  <si>
    <t>2003-13</t>
  </si>
  <si>
    <t>2003-12</t>
  </si>
  <si>
    <t>Total NORTE</t>
  </si>
  <si>
    <t xml:space="preserve"> PA </t>
  </si>
  <si>
    <t>Total NORDESTE</t>
  </si>
  <si>
    <t>Total CENTRO OESTE</t>
  </si>
  <si>
    <t xml:space="preserve"> MA </t>
  </si>
  <si>
    <t xml:space="preserve"> TO </t>
  </si>
  <si>
    <t xml:space="preserve"> MT </t>
  </si>
  <si>
    <t>Total SUL</t>
  </si>
  <si>
    <t xml:space="preserve"> GO </t>
  </si>
  <si>
    <t xml:space="preserve"> MG </t>
  </si>
  <si>
    <t xml:space="preserve"> BA </t>
  </si>
  <si>
    <t xml:space="preserve"> PR </t>
  </si>
  <si>
    <t xml:space="preserve"> SP </t>
  </si>
  <si>
    <t xml:space="preserve"> MS </t>
  </si>
  <si>
    <t xml:space="preserve"> SC </t>
  </si>
  <si>
    <t xml:space="preserve"> RJ </t>
  </si>
  <si>
    <t xml:space="preserve"> RO </t>
  </si>
  <si>
    <t xml:space="preserve"> AM </t>
  </si>
  <si>
    <t xml:space="preserve"> PI </t>
  </si>
  <si>
    <t xml:space="preserve"> ES </t>
  </si>
  <si>
    <t xml:space="preserve"> RS </t>
  </si>
  <si>
    <t xml:space="preserve"> AC </t>
  </si>
  <si>
    <t xml:space="preserve"> PE </t>
  </si>
  <si>
    <t xml:space="preserve"> CE </t>
  </si>
  <si>
    <t xml:space="preserve"> AL </t>
  </si>
  <si>
    <t xml:space="preserve"> PB </t>
  </si>
  <si>
    <t xml:space="preserve"> RN </t>
  </si>
  <si>
    <t>Total SUDESTE</t>
  </si>
  <si>
    <t>http://infogr.am/lista-suja-por-atividade?src=web</t>
  </si>
  <si>
    <t>TOT 03-13</t>
  </si>
  <si>
    <t>http://infogr.am/lista-suja-2013-por-estado?src=web</t>
  </si>
  <si>
    <t>CONSTRUÇÃO</t>
  </si>
  <si>
    <t>http://infogr.am/casos-de-teatividade-2003-13?src=web</t>
  </si>
  <si>
    <t>http://infogr.am/casos-de-te-por-ativid-2013?src=web?src=web</t>
  </si>
  <si>
    <t>http://infogr.am/casos-de-te-por-atividade-2012?src=web</t>
  </si>
  <si>
    <t>http://infogr.am/libertados-do-te-2013-por-regiao?src=web</t>
  </si>
  <si>
    <t>http://infogr.am/libertados-2003-13-por-uf?src=web</t>
  </si>
  <si>
    <t>http://infogr.am/fiscalizacoes-te-por-ano---2003-13?src=web</t>
  </si>
  <si>
    <t>RESGATADOS POR NÍVEL DE INSTRUÇÃO</t>
  </si>
  <si>
    <t>Analfabeto</t>
  </si>
  <si>
    <t>Ate 5º Ano Incompl</t>
  </si>
  <si>
    <t>5º Ano Completo</t>
  </si>
  <si>
    <t>6º ao 9º Ano Incompl</t>
  </si>
  <si>
    <t>Fundamental Completo</t>
  </si>
  <si>
    <t>Ens. Medio Incompl</t>
  </si>
  <si>
    <t>Ens. Medio Completo</t>
  </si>
  <si>
    <t>Superior Incompleto</t>
  </si>
  <si>
    <t>Superior Completo</t>
  </si>
  <si>
    <t>Ignorado</t>
  </si>
  <si>
    <t>Maranhão</t>
  </si>
  <si>
    <t>Para</t>
  </si>
  <si>
    <t>Minas Gerais</t>
  </si>
  <si>
    <t>Bahia</t>
  </si>
  <si>
    <t>Tocantins</t>
  </si>
  <si>
    <t>Piaui</t>
  </si>
  <si>
    <t>Mato Grosso do Sul</t>
  </si>
  <si>
    <t>Mato Grosso</t>
  </si>
  <si>
    <t>Goiás</t>
  </si>
  <si>
    <t>Pernambuco</t>
  </si>
  <si>
    <t>Alagoas</t>
  </si>
  <si>
    <t>RESGATADOS POR UF DE REFERÊNCIA (2003-12)</t>
  </si>
  <si>
    <t xml:space="preserve"> UF DE REFERÊNCIA</t>
  </si>
  <si>
    <t>POR GÊNERO</t>
  </si>
  <si>
    <t>&lt;17</t>
  </si>
  <si>
    <t>18-24</t>
  </si>
  <si>
    <t>25-34</t>
  </si>
  <si>
    <t>35-44</t>
  </si>
  <si>
    <t>45-54</t>
  </si>
  <si>
    <t>MÉDIA</t>
  </si>
  <si>
    <t>32 anos</t>
  </si>
  <si>
    <t>UF de NATURALID</t>
  </si>
  <si>
    <t>n°</t>
  </si>
  <si>
    <t>POR IDADE NO RESGATE</t>
  </si>
  <si>
    <t>http://infogr.am/resgatados-por-uf-de-referencia-2003-12?src=web</t>
  </si>
  <si>
    <t>SÍNTESE ESTATISTICA (provisória 1, em 30/12/2013) - CAMPANHA DA CPT CONTRA O TRABALHO ESCRAVO</t>
  </si>
  <si>
    <t>(*) com dados DETRAE ainda parciais  atualizados em 17/12/2013. Nessa data a DETRAE considera 1413 resgatados.</t>
  </si>
  <si>
    <t>Resgatados 2003-2012</t>
  </si>
  <si>
    <t>SP MG MA PA</t>
  </si>
  <si>
    <t>SP MG BA PA</t>
  </si>
  <si>
    <t>PA MA SP MG</t>
  </si>
  <si>
    <t>[1] denúncias de TE colhidas pela Campanha da CPT &amp; outros casos que, fiscalizados, resultaram em resgate. Dados da DETRAE/MTE atualizados até 28/01/2014</t>
  </si>
  <si>
    <t>https://infogr.am/casos-de-te-2013-por-uf7?src=web</t>
  </si>
  <si>
    <t>ATIVIDADES</t>
  </si>
  <si>
    <t>RESGATADOS</t>
  </si>
  <si>
    <t>OUTROSOutro (*)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</si>
</sst>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64" formatCode="0.0%"/>
    <numFmt numFmtId="165" formatCode="0.0"/>
    <numFmt numFmtId="166" formatCode="_(* #,##0_);_(* \(#,##0\);_(* &quot;-&quot;??_);_(@_)"/>
    <numFmt numFmtId="167" formatCode="d/m/yy;@"/>
    <numFmt numFmtId="168" formatCode="_-* #,##0_-;\-* #,##0_-;_-* &quot;-&quot;??_-;_-@_-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sz val="9"/>
      <name val="Calibri"/>
      <family val="2"/>
    </font>
    <font>
      <sz val="10"/>
      <name val="Calibri"/>
      <family val="2"/>
    </font>
    <font>
      <sz val="9"/>
      <name val="Calibri"/>
      <family val="2"/>
      <scheme val="minor"/>
    </font>
    <font>
      <b/>
      <sz val="12"/>
      <color indexed="9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sz val="11"/>
      <color theme="0"/>
      <name val="Calibri"/>
      <family val="2"/>
    </font>
    <font>
      <b/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9"/>
      <color theme="0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4"/>
      <color indexed="9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0"/>
      <name val="Arial Narrow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9"/>
      <color theme="0" tint="-4.9989318521683403E-2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9"/>
      <color indexed="8"/>
      <name val="Calibri"/>
      <family val="2"/>
    </font>
    <font>
      <b/>
      <sz val="9"/>
      <name val="Calibri"/>
      <family val="2"/>
    </font>
    <font>
      <b/>
      <sz val="8"/>
      <color indexed="8"/>
      <name val="Calibri"/>
      <family val="2"/>
    </font>
    <font>
      <sz val="9"/>
      <color indexed="8"/>
      <name val="Calibri"/>
      <family val="2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1"/>
      <name val="Calibri"/>
      <family val="2"/>
      <scheme val="minor"/>
    </font>
    <font>
      <b/>
      <sz val="12"/>
      <color rgb="FFFFFFFF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9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</cellStyleXfs>
  <cellXfs count="34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64" fontId="13" fillId="0" borderId="1" xfId="2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3" fontId="10" fillId="0" borderId="1" xfId="0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5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right" vertical="center"/>
    </xf>
    <xf numFmtId="3" fontId="13" fillId="3" borderId="3" xfId="0" applyNumberFormat="1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13" fillId="3" borderId="5" xfId="0" applyNumberFormat="1" applyFont="1" applyFill="1" applyBorder="1" applyAlignment="1">
      <alignment horizontal="center" vertical="center" wrapText="1"/>
    </xf>
    <xf numFmtId="3" fontId="13" fillId="0" borderId="3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9" fontId="13" fillId="3" borderId="1" xfId="2" applyFont="1" applyFill="1" applyBorder="1" applyAlignment="1">
      <alignment horizontal="center" vertical="center"/>
    </xf>
    <xf numFmtId="9" fontId="13" fillId="3" borderId="3" xfId="2" applyFont="1" applyFill="1" applyBorder="1" applyAlignment="1">
      <alignment horizontal="center" vertical="center"/>
    </xf>
    <xf numFmtId="9" fontId="13" fillId="3" borderId="1" xfId="0" applyNumberFormat="1" applyFont="1" applyFill="1" applyBorder="1" applyAlignment="1">
      <alignment horizontal="center" vertical="center" wrapText="1"/>
    </xf>
    <xf numFmtId="9" fontId="13" fillId="3" borderId="5" xfId="2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right" vertical="center"/>
    </xf>
    <xf numFmtId="9" fontId="10" fillId="3" borderId="1" xfId="2" applyNumberFormat="1" applyFont="1" applyFill="1" applyBorder="1" applyAlignment="1">
      <alignment horizontal="center" vertical="center"/>
    </xf>
    <xf numFmtId="9" fontId="10" fillId="3" borderId="3" xfId="2" applyNumberFormat="1" applyFont="1" applyFill="1" applyBorder="1" applyAlignment="1">
      <alignment horizontal="center" vertical="center"/>
    </xf>
    <xf numFmtId="9" fontId="10" fillId="3" borderId="1" xfId="2" applyFont="1" applyFill="1" applyBorder="1" applyAlignment="1">
      <alignment horizontal="center" vertical="center"/>
    </xf>
    <xf numFmtId="9" fontId="10" fillId="3" borderId="3" xfId="2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5" fontId="18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Border="1"/>
    <xf numFmtId="0" fontId="10" fillId="0" borderId="1" xfId="1" applyNumberFormat="1" applyFont="1" applyBorder="1" applyAlignment="1">
      <alignment horizontal="center" vertical="center"/>
    </xf>
    <xf numFmtId="0" fontId="13" fillId="5" borderId="1" xfId="1" applyNumberFormat="1" applyFont="1" applyFill="1" applyBorder="1" applyAlignment="1">
      <alignment horizontal="center" vertical="center"/>
    </xf>
    <xf numFmtId="0" fontId="13" fillId="0" borderId="1" xfId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10" fillId="0" borderId="1" xfId="2" applyNumberFormat="1" applyFont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wrapText="1"/>
    </xf>
    <xf numFmtId="9" fontId="26" fillId="4" borderId="1" xfId="0" applyNumberFormat="1" applyFont="1" applyFill="1" applyBorder="1" applyAlignment="1">
      <alignment horizontal="center" wrapText="1"/>
    </xf>
    <xf numFmtId="3" fontId="26" fillId="4" borderId="1" xfId="0" applyNumberFormat="1" applyFont="1" applyFill="1" applyBorder="1" applyAlignment="1">
      <alignment horizontal="center" wrapText="1"/>
    </xf>
    <xf numFmtId="0" fontId="26" fillId="4" borderId="1" xfId="0" applyFont="1" applyFill="1" applyBorder="1" applyAlignment="1">
      <alignment horizontal="center"/>
    </xf>
    <xf numFmtId="9" fontId="26" fillId="4" borderId="1" xfId="0" applyNumberFormat="1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66" fontId="5" fillId="0" borderId="3" xfId="1" applyNumberFormat="1" applyFont="1" applyBorder="1" applyAlignment="1">
      <alignment horizontal="center" vertical="center" wrapText="1"/>
    </xf>
    <xf numFmtId="3" fontId="13" fillId="3" borderId="5" xfId="1" applyNumberFormat="1" applyFont="1" applyFill="1" applyBorder="1" applyAlignment="1">
      <alignment horizontal="center" vertical="center"/>
    </xf>
    <xf numFmtId="3" fontId="10" fillId="3" borderId="5" xfId="1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4" fontId="28" fillId="5" borderId="1" xfId="0" applyNumberFormat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1" fillId="5" borderId="0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horizontal="center" vertical="center"/>
    </xf>
    <xf numFmtId="167" fontId="11" fillId="5" borderId="1" xfId="0" applyNumberFormat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vertical="center" wrapText="1"/>
    </xf>
    <xf numFmtId="0" fontId="29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7" fillId="0" borderId="11" xfId="0" applyFont="1" applyBorder="1"/>
    <xf numFmtId="0" fontId="30" fillId="0" borderId="0" xfId="0" applyFont="1" applyBorder="1" applyAlignment="1">
      <alignment horizont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3" fontId="0" fillId="0" borderId="0" xfId="0" applyNumberFormat="1"/>
    <xf numFmtId="0" fontId="28" fillId="5" borderId="1" xfId="0" applyFont="1" applyFill="1" applyBorder="1" applyAlignment="1">
      <alignment horizontal="center" vertical="center" wrapText="1"/>
    </xf>
    <xf numFmtId="0" fontId="6" fillId="0" borderId="4" xfId="1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6" fillId="0" borderId="5" xfId="1" applyNumberFormat="1" applyFont="1" applyBorder="1" applyAlignment="1">
      <alignment horizontal="center" vertical="center" wrapText="1"/>
    </xf>
    <xf numFmtId="0" fontId="6" fillId="0" borderId="4" xfId="1" applyNumberFormat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vertical="center"/>
    </xf>
    <xf numFmtId="3" fontId="13" fillId="6" borderId="1" xfId="0" applyNumberFormat="1" applyFont="1" applyFill="1" applyBorder="1" applyAlignment="1">
      <alignment horizontal="center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3" fontId="10" fillId="6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0" xfId="0" applyFont="1"/>
    <xf numFmtId="0" fontId="27" fillId="0" borderId="0" xfId="0" applyFont="1"/>
    <xf numFmtId="0" fontId="13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9" fontId="6" fillId="7" borderId="1" xfId="0" applyNumberFormat="1" applyFont="1" applyFill="1" applyBorder="1" applyAlignment="1">
      <alignment horizontal="center" vertical="center" wrapText="1"/>
    </xf>
    <xf numFmtId="3" fontId="6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wrapText="1"/>
    </xf>
    <xf numFmtId="9" fontId="31" fillId="7" borderId="1" xfId="0" applyNumberFormat="1" applyFont="1" applyFill="1" applyBorder="1" applyAlignment="1">
      <alignment horizontal="center" wrapText="1"/>
    </xf>
    <xf numFmtId="0" fontId="23" fillId="7" borderId="3" xfId="0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center" vertical="center"/>
    </xf>
    <xf numFmtId="9" fontId="33" fillId="7" borderId="1" xfId="0" applyNumberFormat="1" applyFont="1" applyFill="1" applyBorder="1" applyAlignment="1">
      <alignment horizontal="center" vertical="center"/>
    </xf>
    <xf numFmtId="3" fontId="32" fillId="7" borderId="1" xfId="0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 wrapText="1"/>
    </xf>
    <xf numFmtId="3" fontId="23" fillId="7" borderId="1" xfId="0" applyNumberFormat="1" applyFont="1" applyFill="1" applyBorder="1" applyAlignment="1">
      <alignment horizontal="center" vertical="center" wrapText="1"/>
    </xf>
    <xf numFmtId="9" fontId="24" fillId="7" borderId="1" xfId="0" applyNumberFormat="1" applyFont="1" applyFill="1" applyBorder="1" applyAlignment="1">
      <alignment horizontal="center" vertical="center" wrapText="1"/>
    </xf>
    <xf numFmtId="166" fontId="23" fillId="7" borderId="1" xfId="1" applyNumberFormat="1" applyFont="1" applyFill="1" applyBorder="1" applyAlignment="1">
      <alignment horizontal="center" vertical="center" wrapText="1"/>
    </xf>
    <xf numFmtId="0" fontId="23" fillId="7" borderId="10" xfId="1" applyNumberFormat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/>
    </xf>
    <xf numFmtId="164" fontId="8" fillId="7" borderId="1" xfId="2" applyNumberFormat="1" applyFont="1" applyFill="1" applyBorder="1" applyAlignment="1">
      <alignment horizontal="center" vertical="center"/>
    </xf>
    <xf numFmtId="0" fontId="8" fillId="7" borderId="1" xfId="1" applyNumberFormat="1" applyFont="1" applyFill="1" applyBorder="1" applyAlignment="1">
      <alignment horizontal="center" vertical="center"/>
    </xf>
    <xf numFmtId="0" fontId="10" fillId="7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3" fontId="10" fillId="3" borderId="1" xfId="1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164" fontId="18" fillId="0" borderId="1" xfId="2" applyNumberFormat="1" applyFont="1" applyBorder="1" applyAlignment="1">
      <alignment horizontal="center" wrapText="1"/>
    </xf>
    <xf numFmtId="164" fontId="18" fillId="0" borderId="1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4" fontId="18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164" fontId="17" fillId="0" borderId="0" xfId="0" applyNumberFormat="1" applyFont="1" applyBorder="1" applyAlignment="1">
      <alignment horizontal="center" wrapText="1"/>
    </xf>
    <xf numFmtId="164" fontId="17" fillId="0" borderId="0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8" fillId="0" borderId="1" xfId="2" applyNumberFormat="1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wrapText="1"/>
    </xf>
    <xf numFmtId="164" fontId="38" fillId="0" borderId="1" xfId="2" applyNumberFormat="1" applyFont="1" applyFill="1" applyBorder="1" applyAlignment="1">
      <alignment horizontal="center" wrapText="1"/>
    </xf>
    <xf numFmtId="0" fontId="27" fillId="0" borderId="0" xfId="0" applyFont="1" applyBorder="1" applyAlignment="1">
      <alignment horizontal="center" vertical="center"/>
    </xf>
    <xf numFmtId="0" fontId="0" fillId="0" borderId="0" xfId="0" applyAlignment="1"/>
    <xf numFmtId="0" fontId="13" fillId="0" borderId="3" xfId="0" applyFont="1" applyBorder="1" applyAlignment="1">
      <alignment horizontal="center" wrapText="1"/>
    </xf>
    <xf numFmtId="9" fontId="10" fillId="0" borderId="1" xfId="0" applyNumberFormat="1" applyFont="1" applyBorder="1" applyAlignment="1">
      <alignment horizontal="center" wrapText="1"/>
    </xf>
    <xf numFmtId="3" fontId="10" fillId="0" borderId="1" xfId="0" applyNumberFormat="1" applyFont="1" applyBorder="1" applyAlignment="1">
      <alignment horizontal="center" wrapText="1"/>
    </xf>
    <xf numFmtId="1" fontId="44" fillId="0" borderId="0" xfId="0" applyNumberFormat="1" applyFont="1" applyAlignment="1">
      <alignment horizontal="center"/>
    </xf>
    <xf numFmtId="0" fontId="41" fillId="0" borderId="0" xfId="0" applyFont="1" applyBorder="1" applyAlignment="1">
      <alignment vertical="top"/>
    </xf>
    <xf numFmtId="1" fontId="44" fillId="0" borderId="0" xfId="0" applyNumberFormat="1" applyFont="1" applyAlignment="1">
      <alignment horizontal="center" vertical="top"/>
    </xf>
    <xf numFmtId="0" fontId="45" fillId="2" borderId="1" xfId="0" applyFont="1" applyFill="1" applyBorder="1" applyAlignment="1">
      <alignment horizontal="center" vertical="center" wrapText="1"/>
    </xf>
    <xf numFmtId="0" fontId="39" fillId="2" borderId="19" xfId="0" applyFont="1" applyFill="1" applyBorder="1" applyAlignment="1">
      <alignment horizontal="center" vertical="center" wrapText="1"/>
    </xf>
    <xf numFmtId="0" fontId="37" fillId="0" borderId="20" xfId="0" applyFont="1" applyFill="1" applyBorder="1" applyAlignment="1">
      <alignment horizontal="center" wrapText="1"/>
    </xf>
    <xf numFmtId="164" fontId="38" fillId="0" borderId="19" xfId="2" applyNumberFormat="1" applyFont="1" applyFill="1" applyBorder="1" applyAlignment="1">
      <alignment horizontal="center" wrapText="1"/>
    </xf>
    <xf numFmtId="0" fontId="37" fillId="0" borderId="20" xfId="0" applyFont="1" applyFill="1" applyBorder="1" applyAlignment="1">
      <alignment horizontal="center" vertical="center" wrapText="1"/>
    </xf>
    <xf numFmtId="164" fontId="38" fillId="0" borderId="19" xfId="2" applyNumberFormat="1" applyFont="1" applyFill="1" applyBorder="1" applyAlignment="1">
      <alignment horizontal="center" vertical="center" wrapText="1"/>
    </xf>
    <xf numFmtId="0" fontId="40" fillId="0" borderId="21" xfId="0" applyFont="1" applyFill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center" vertical="center" wrapText="1"/>
    </xf>
    <xf numFmtId="164" fontId="40" fillId="0" borderId="22" xfId="2" applyNumberFormat="1" applyFont="1" applyFill="1" applyBorder="1" applyAlignment="1">
      <alignment horizontal="center" vertical="center" wrapText="1"/>
    </xf>
    <xf numFmtId="164" fontId="40" fillId="0" borderId="23" xfId="2" applyNumberFormat="1" applyFont="1" applyFill="1" applyBorder="1" applyAlignment="1">
      <alignment horizontal="center" vertical="center" wrapText="1"/>
    </xf>
    <xf numFmtId="0" fontId="45" fillId="2" borderId="20" xfId="0" applyFont="1" applyFill="1" applyBorder="1" applyAlignment="1">
      <alignment horizontal="center" vertical="center" wrapText="1"/>
    </xf>
    <xf numFmtId="0" fontId="45" fillId="2" borderId="19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41" fillId="4" borderId="20" xfId="0" applyFont="1" applyFill="1" applyBorder="1" applyAlignment="1">
      <alignment horizontal="center" wrapText="1"/>
    </xf>
    <xf numFmtId="0" fontId="41" fillId="4" borderId="20" xfId="0" applyFont="1" applyFill="1" applyBorder="1" applyAlignment="1">
      <alignment horizontal="center" vertical="center" wrapText="1"/>
    </xf>
    <xf numFmtId="0" fontId="46" fillId="0" borderId="20" xfId="0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center" wrapText="1"/>
    </xf>
    <xf numFmtId="164" fontId="46" fillId="0" borderId="19" xfId="2" applyNumberFormat="1" applyFont="1" applyFill="1" applyBorder="1" applyAlignment="1">
      <alignment horizontal="center" wrapText="1"/>
    </xf>
    <xf numFmtId="0" fontId="46" fillId="0" borderId="20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164" fontId="46" fillId="0" borderId="19" xfId="2" applyNumberFormat="1" applyFont="1" applyFill="1" applyBorder="1" applyAlignment="1">
      <alignment horizontal="center" vertical="center" wrapText="1"/>
    </xf>
    <xf numFmtId="0" fontId="47" fillId="0" borderId="21" xfId="0" applyFont="1" applyBorder="1" applyAlignment="1">
      <alignment horizontal="center" vertical="center"/>
    </xf>
    <xf numFmtId="164" fontId="48" fillId="0" borderId="23" xfId="2" applyNumberFormat="1" applyFont="1" applyFill="1" applyBorder="1" applyAlignment="1">
      <alignment horizontal="center" vertical="center" wrapText="1"/>
    </xf>
    <xf numFmtId="0" fontId="48" fillId="0" borderId="21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/>
    </xf>
    <xf numFmtId="0" fontId="11" fillId="3" borderId="0" xfId="0" applyFont="1" applyFill="1" applyBorder="1" applyAlignment="1">
      <alignment vertical="top"/>
    </xf>
    <xf numFmtId="1" fontId="44" fillId="0" borderId="0" xfId="0" applyNumberFormat="1" applyFont="1" applyBorder="1" applyAlignment="1">
      <alignment horizontal="center" vertical="top"/>
    </xf>
    <xf numFmtId="3" fontId="10" fillId="0" borderId="1" xfId="0" applyNumberFormat="1" applyFont="1" applyFill="1" applyBorder="1" applyAlignment="1">
      <alignment horizontal="center" vertical="center"/>
    </xf>
    <xf numFmtId="168" fontId="0" fillId="0" borderId="0" xfId="1" applyNumberFormat="1" applyFont="1"/>
    <xf numFmtId="0" fontId="51" fillId="0" borderId="1" xfId="0" applyFont="1" applyBorder="1" applyAlignment="1">
      <alignment horizontal="center" vertical="center" wrapText="1"/>
    </xf>
    <xf numFmtId="9" fontId="51" fillId="0" borderId="1" xfId="0" applyNumberFormat="1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9" fontId="51" fillId="0" borderId="3" xfId="0" applyNumberFormat="1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9" fontId="51" fillId="0" borderId="5" xfId="0" applyNumberFormat="1" applyFont="1" applyBorder="1" applyAlignment="1">
      <alignment horizontal="center" vertical="center" wrapText="1"/>
    </xf>
    <xf numFmtId="168" fontId="10" fillId="0" borderId="0" xfId="1" applyNumberFormat="1" applyFont="1" applyAlignment="1">
      <alignment vertical="center"/>
    </xf>
    <xf numFmtId="0" fontId="35" fillId="0" borderId="1" xfId="0" applyFont="1" applyBorder="1" applyAlignment="1">
      <alignment horizontal="center" vertical="center" wrapText="1"/>
    </xf>
    <xf numFmtId="9" fontId="35" fillId="0" borderId="1" xfId="0" applyNumberFormat="1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51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 wrapText="1"/>
    </xf>
    <xf numFmtId="164" fontId="51" fillId="8" borderId="1" xfId="2" applyNumberFormat="1" applyFont="1" applyFill="1" applyBorder="1" applyAlignment="1">
      <alignment horizontal="center" vertical="center" wrapText="1"/>
    </xf>
    <xf numFmtId="164" fontId="51" fillId="8" borderId="4" xfId="2" applyNumberFormat="1" applyFont="1" applyFill="1" applyBorder="1" applyAlignment="1">
      <alignment horizontal="center" vertical="center" wrapText="1"/>
    </xf>
    <xf numFmtId="164" fontId="51" fillId="8" borderId="5" xfId="2" applyNumberFormat="1" applyFont="1" applyFill="1" applyBorder="1" applyAlignment="1">
      <alignment horizontal="center" vertical="center" wrapText="1"/>
    </xf>
    <xf numFmtId="164" fontId="35" fillId="9" borderId="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164" fontId="54" fillId="0" borderId="1" xfId="0" applyNumberFormat="1" applyFont="1" applyBorder="1" applyAlignment="1">
      <alignment horizontal="center" vertical="center" wrapText="1"/>
    </xf>
    <xf numFmtId="166" fontId="52" fillId="0" borderId="1" xfId="0" applyNumberFormat="1" applyFont="1" applyBorder="1" applyAlignment="1">
      <alignment horizontal="center" vertical="center" wrapText="1"/>
    </xf>
    <xf numFmtId="164" fontId="54" fillId="0" borderId="4" xfId="2" applyNumberFormat="1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vertical="center" wrapText="1"/>
    </xf>
    <xf numFmtId="164" fontId="54" fillId="0" borderId="5" xfId="2" applyNumberFormat="1" applyFon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6" fontId="52" fillId="0" borderId="1" xfId="0" applyNumberFormat="1" applyFont="1" applyBorder="1" applyAlignment="1">
      <alignment horizontal="center" vertical="center"/>
    </xf>
    <xf numFmtId="164" fontId="54" fillId="0" borderId="4" xfId="0" applyNumberFormat="1" applyFont="1" applyBorder="1" applyAlignment="1">
      <alignment horizontal="center" vertical="center" wrapText="1"/>
    </xf>
    <xf numFmtId="168" fontId="13" fillId="0" borderId="0" xfId="1" applyNumberFormat="1" applyFont="1" applyAlignment="1">
      <alignment vertical="center"/>
    </xf>
    <xf numFmtId="164" fontId="54" fillId="0" borderId="1" xfId="2" applyNumberFormat="1" applyFont="1" applyBorder="1" applyAlignment="1">
      <alignment horizontal="center" vertical="center" wrapText="1"/>
    </xf>
    <xf numFmtId="164" fontId="35" fillId="0" borderId="1" xfId="0" applyNumberFormat="1" applyFont="1" applyBorder="1" applyAlignment="1">
      <alignment horizontal="center" vertical="center" wrapText="1"/>
    </xf>
    <xf numFmtId="3" fontId="51" fillId="0" borderId="1" xfId="0" applyNumberFormat="1" applyFont="1" applyBorder="1" applyAlignment="1">
      <alignment horizontal="center" vertical="center" wrapText="1"/>
    </xf>
    <xf numFmtId="3" fontId="51" fillId="0" borderId="1" xfId="0" applyNumberFormat="1" applyFont="1" applyBorder="1" applyAlignment="1">
      <alignment horizontal="center" vertical="center"/>
    </xf>
    <xf numFmtId="9" fontId="51" fillId="0" borderId="1" xfId="2" applyFont="1" applyBorder="1" applyAlignment="1">
      <alignment horizontal="center" vertical="center" wrapText="1"/>
    </xf>
    <xf numFmtId="9" fontId="51" fillId="0" borderId="3" xfId="2" applyFont="1" applyBorder="1" applyAlignment="1">
      <alignment horizontal="center" vertical="center" wrapText="1"/>
    </xf>
    <xf numFmtId="9" fontId="51" fillId="0" borderId="4" xfId="2" applyFont="1" applyBorder="1" applyAlignment="1">
      <alignment horizontal="center" vertical="center" wrapText="1"/>
    </xf>
    <xf numFmtId="9" fontId="51" fillId="0" borderId="4" xfId="2" applyNumberFormat="1" applyFont="1" applyBorder="1" applyAlignment="1">
      <alignment horizontal="center" vertical="center" wrapText="1"/>
    </xf>
    <xf numFmtId="9" fontId="51" fillId="0" borderId="5" xfId="2" applyNumberFormat="1" applyFont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164" fontId="40" fillId="0" borderId="0" xfId="2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164" fontId="48" fillId="0" borderId="0" xfId="2" applyNumberFormat="1" applyFont="1" applyFill="1" applyBorder="1" applyAlignment="1">
      <alignment horizontal="center" vertical="center" wrapText="1"/>
    </xf>
    <xf numFmtId="0" fontId="56" fillId="0" borderId="0" xfId="3" applyBorder="1" applyAlignment="1">
      <alignment horizontal="left" vertical="top"/>
    </xf>
    <xf numFmtId="0" fontId="27" fillId="0" borderId="0" xfId="0" applyFont="1" applyBorder="1" applyAlignment="1">
      <alignment horizontal="center" vertical="top"/>
    </xf>
    <xf numFmtId="164" fontId="37" fillId="0" borderId="0" xfId="2" applyNumberFormat="1" applyFont="1" applyFill="1" applyBorder="1" applyAlignment="1">
      <alignment horizontal="center" vertical="top" wrapText="1"/>
    </xf>
    <xf numFmtId="1" fontId="42" fillId="0" borderId="0" xfId="0" applyNumberFormat="1" applyFont="1" applyAlignment="1">
      <alignment horizontal="center" vertical="top"/>
    </xf>
    <xf numFmtId="0" fontId="30" fillId="0" borderId="0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57" fillId="0" borderId="25" xfId="3" applyFont="1" applyFill="1" applyBorder="1" applyAlignment="1">
      <alignment horizontal="center" vertical="top"/>
    </xf>
    <xf numFmtId="0" fontId="42" fillId="0" borderId="0" xfId="0" applyFont="1" applyAlignment="1">
      <alignment vertical="top"/>
    </xf>
    <xf numFmtId="0" fontId="42" fillId="0" borderId="0" xfId="0" applyFont="1"/>
    <xf numFmtId="0" fontId="57" fillId="0" borderId="0" xfId="3" applyFont="1" applyBorder="1" applyAlignment="1">
      <alignment horizontal="left" vertical="top"/>
    </xf>
    <xf numFmtId="0" fontId="58" fillId="0" borderId="0" xfId="0" applyFont="1" applyBorder="1" applyAlignment="1">
      <alignment horizontal="center" vertical="center" wrapText="1"/>
    </xf>
    <xf numFmtId="164" fontId="59" fillId="0" borderId="0" xfId="0" applyNumberFormat="1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vertical="top"/>
    </xf>
    <xf numFmtId="166" fontId="57" fillId="0" borderId="26" xfId="3" applyNumberFormat="1" applyFont="1" applyFill="1" applyBorder="1" applyAlignment="1">
      <alignment horizontal="left" vertical="top"/>
    </xf>
    <xf numFmtId="0" fontId="57" fillId="0" borderId="0" xfId="3" applyFont="1" applyAlignment="1">
      <alignment horizontal="left" vertical="top"/>
    </xf>
    <xf numFmtId="1" fontId="27" fillId="5" borderId="1" xfId="0" applyNumberFormat="1" applyFont="1" applyFill="1" applyBorder="1" applyAlignment="1">
      <alignment horizontal="center" vertical="center" wrapText="1"/>
    </xf>
    <xf numFmtId="9" fontId="27" fillId="5" borderId="1" xfId="2" applyFont="1" applyFill="1" applyBorder="1" applyAlignment="1">
      <alignment horizontal="center" vertical="center" wrapText="1"/>
    </xf>
    <xf numFmtId="1" fontId="62" fillId="5" borderId="1" xfId="0" applyNumberFormat="1" applyFont="1" applyFill="1" applyBorder="1" applyAlignment="1">
      <alignment horizontal="center" vertical="center" wrapText="1"/>
    </xf>
    <xf numFmtId="164" fontId="62" fillId="5" borderId="1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164" fontId="64" fillId="5" borderId="9" xfId="0" applyNumberFormat="1" applyFont="1" applyFill="1" applyBorder="1" applyAlignment="1">
      <alignment horizontal="center" vertical="center" wrapText="1" readingOrder="1"/>
    </xf>
    <xf numFmtId="164" fontId="65" fillId="5" borderId="9" xfId="0" applyNumberFormat="1" applyFont="1" applyFill="1" applyBorder="1" applyAlignment="1">
      <alignment horizontal="center" vertical="center" wrapText="1" readingOrder="1"/>
    </xf>
    <xf numFmtId="0" fontId="66" fillId="10" borderId="1" xfId="0" applyFont="1" applyFill="1" applyBorder="1" applyAlignment="1">
      <alignment horizontal="center" vertical="center" wrapText="1"/>
    </xf>
    <xf numFmtId="0" fontId="67" fillId="5" borderId="27" xfId="0" applyFont="1" applyFill="1" applyBorder="1" applyAlignment="1">
      <alignment horizontal="center" vertical="center" wrapText="1"/>
    </xf>
    <xf numFmtId="1" fontId="68" fillId="5" borderId="1" xfId="0" applyNumberFormat="1" applyFont="1" applyFill="1" applyBorder="1" applyAlignment="1">
      <alignment horizontal="center" vertical="center" wrapText="1"/>
    </xf>
    <xf numFmtId="164" fontId="68" fillId="5" borderId="1" xfId="2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 readingOrder="1"/>
    </xf>
    <xf numFmtId="0" fontId="55" fillId="2" borderId="1" xfId="0" applyFont="1" applyFill="1" applyBorder="1" applyAlignment="1">
      <alignment horizontal="center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69" fillId="2" borderId="1" xfId="0" applyFont="1" applyFill="1" applyBorder="1" applyAlignment="1">
      <alignment horizontal="center" vertical="center" wrapText="1"/>
    </xf>
    <xf numFmtId="0" fontId="70" fillId="2" borderId="3" xfId="0" applyFont="1" applyFill="1" applyBorder="1" applyAlignment="1">
      <alignment vertical="center" wrapText="1"/>
    </xf>
    <xf numFmtId="0" fontId="10" fillId="0" borderId="3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47" fillId="0" borderId="0" xfId="0" applyFont="1" applyBorder="1" applyAlignment="1">
      <alignment horizontal="center" vertical="center"/>
    </xf>
    <xf numFmtId="164" fontId="64" fillId="0" borderId="1" xfId="0" applyNumberFormat="1" applyFont="1" applyBorder="1" applyAlignment="1">
      <alignment horizontal="center" vertical="center" wrapText="1"/>
    </xf>
    <xf numFmtId="164" fontId="64" fillId="0" borderId="1" xfId="0" applyNumberFormat="1" applyFont="1" applyBorder="1" applyAlignment="1">
      <alignment horizontal="center"/>
    </xf>
    <xf numFmtId="0" fontId="72" fillId="2" borderId="1" xfId="0" applyFont="1" applyFill="1" applyBorder="1" applyAlignment="1">
      <alignment horizontal="center" vertical="center" wrapText="1"/>
    </xf>
    <xf numFmtId="9" fontId="72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top"/>
    </xf>
    <xf numFmtId="9" fontId="13" fillId="0" borderId="1" xfId="0" applyNumberFormat="1" applyFont="1" applyBorder="1" applyAlignment="1">
      <alignment horizontal="center" vertical="center" wrapText="1"/>
    </xf>
    <xf numFmtId="0" fontId="63" fillId="2" borderId="29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56" fillId="0" borderId="0" xfId="3" applyBorder="1" applyAlignment="1">
      <alignment vertical="top"/>
    </xf>
    <xf numFmtId="0" fontId="56" fillId="0" borderId="0" xfId="3" applyFill="1" applyBorder="1" applyAlignment="1">
      <alignment horizontal="left" vertical="top"/>
    </xf>
    <xf numFmtId="166" fontId="56" fillId="0" borderId="0" xfId="3" applyNumberFormat="1" applyFill="1" applyBorder="1" applyAlignment="1">
      <alignment horizontal="left" vertical="top"/>
    </xf>
    <xf numFmtId="0" fontId="56" fillId="0" borderId="0" xfId="3" applyAlignment="1">
      <alignment horizontal="left" vertical="top"/>
    </xf>
    <xf numFmtId="17" fontId="21" fillId="2" borderId="2" xfId="0" applyNumberFormat="1" applyFont="1" applyFill="1" applyBorder="1" applyAlignment="1">
      <alignment vertical="center" wrapText="1"/>
    </xf>
    <xf numFmtId="164" fontId="21" fillId="2" borderId="0" xfId="2" applyNumberFormat="1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center" vertical="center" wrapText="1"/>
    </xf>
    <xf numFmtId="0" fontId="55" fillId="2" borderId="5" xfId="0" applyFont="1" applyFill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  <xf numFmtId="0" fontId="71" fillId="0" borderId="7" xfId="0" applyFont="1" applyBorder="1" applyAlignment="1">
      <alignment horizontal="center" vertical="center" wrapText="1"/>
    </xf>
    <xf numFmtId="0" fontId="71" fillId="0" borderId="8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72" fillId="2" borderId="12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 wrapText="1"/>
    </xf>
    <xf numFmtId="0" fontId="72" fillId="2" borderId="28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72" fillId="2" borderId="3" xfId="0" applyFont="1" applyFill="1" applyBorder="1" applyAlignment="1">
      <alignment horizontal="center" vertical="center" wrapText="1"/>
    </xf>
    <xf numFmtId="0" fontId="72" fillId="2" borderId="5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64" fillId="5" borderId="3" xfId="0" applyFont="1" applyFill="1" applyBorder="1" applyAlignment="1">
      <alignment horizontal="center" vertical="center" wrapText="1" readingOrder="1"/>
    </xf>
    <xf numFmtId="0" fontId="64" fillId="5" borderId="5" xfId="0" applyFont="1" applyFill="1" applyBorder="1" applyAlignment="1">
      <alignment horizontal="center" vertical="center" wrapText="1" readingOrder="1"/>
    </xf>
    <xf numFmtId="0" fontId="65" fillId="5" borderId="3" xfId="0" applyFont="1" applyFill="1" applyBorder="1" applyAlignment="1">
      <alignment horizontal="center" vertical="center" wrapText="1" readingOrder="1"/>
    </xf>
    <xf numFmtId="0" fontId="65" fillId="5" borderId="5" xfId="0" applyFont="1" applyFill="1" applyBorder="1" applyAlignment="1">
      <alignment horizontal="center" vertical="center" wrapText="1" readingOrder="1"/>
    </xf>
    <xf numFmtId="0" fontId="21" fillId="2" borderId="0" xfId="0" applyFont="1" applyFill="1" applyBorder="1" applyAlignment="1">
      <alignment wrapText="1" readingOrder="1"/>
    </xf>
    <xf numFmtId="0" fontId="15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 readingOrder="1"/>
    </xf>
    <xf numFmtId="0" fontId="39" fillId="2" borderId="14" xfId="0" applyFont="1" applyFill="1" applyBorder="1" applyAlignment="1">
      <alignment horizontal="center" vertical="center" wrapText="1"/>
    </xf>
    <xf numFmtId="0" fontId="39" fillId="2" borderId="18" xfId="0" applyFont="1" applyFill="1" applyBorder="1" applyAlignment="1">
      <alignment horizontal="center" vertical="center" wrapText="1"/>
    </xf>
    <xf numFmtId="0" fontId="39" fillId="2" borderId="15" xfId="0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center" vertical="center" wrapText="1"/>
    </xf>
    <xf numFmtId="0" fontId="49" fillId="2" borderId="24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 wrapText="1"/>
    </xf>
    <xf numFmtId="0" fontId="50" fillId="2" borderId="15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50" fillId="2" borderId="24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17" fontId="21" fillId="2" borderId="2" xfId="0" applyNumberFormat="1" applyFont="1" applyFill="1" applyBorder="1" applyAlignment="1">
      <alignment horizontal="center" vertical="center" wrapText="1"/>
    </xf>
    <xf numFmtId="17" fontId="21" fillId="2" borderId="10" xfId="0" applyNumberFormat="1" applyFont="1" applyFill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Porcentagem" xfId="2" builtinId="5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195</xdr:row>
      <xdr:rowOff>299356</xdr:rowOff>
    </xdr:from>
    <xdr:to>
      <xdr:col>16</xdr:col>
      <xdr:colOff>35720</xdr:colOff>
      <xdr:row>222</xdr:row>
      <xdr:rowOff>250033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52214" y="35269713"/>
          <a:ext cx="3315042" cy="53118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180</xdr:row>
      <xdr:rowOff>353786</xdr:rowOff>
    </xdr:from>
    <xdr:to>
      <xdr:col>16</xdr:col>
      <xdr:colOff>14837</xdr:colOff>
      <xdr:row>194</xdr:row>
      <xdr:rowOff>7937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00" t="26859" r="38500" b="23436"/>
        <a:stretch/>
      </xdr:blipFill>
      <xdr:spPr>
        <a:xfrm>
          <a:off x="9552214" y="32058429"/>
          <a:ext cx="3294159" cy="268854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135</xdr:row>
      <xdr:rowOff>201083</xdr:rowOff>
    </xdr:from>
    <xdr:to>
      <xdr:col>15</xdr:col>
      <xdr:colOff>604836</xdr:colOff>
      <xdr:row>163</xdr:row>
      <xdr:rowOff>83344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978" t="32521" r="45360" b="17180"/>
        <a:stretch/>
      </xdr:blipFill>
      <xdr:spPr>
        <a:xfrm>
          <a:off x="9525000" y="26490083"/>
          <a:ext cx="3261253" cy="484584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285750</xdr:rowOff>
    </xdr:from>
    <xdr:to>
      <xdr:col>15</xdr:col>
      <xdr:colOff>595312</xdr:colOff>
      <xdr:row>27</xdr:row>
      <xdr:rowOff>178594</xdr:rowOff>
    </xdr:to>
    <xdr:pic>
      <xdr:nvPicPr>
        <xdr:cNvPr id="19" name="Imagem 1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574" t="26603" r="40912" b="11044"/>
        <a:stretch/>
      </xdr:blipFill>
      <xdr:spPr>
        <a:xfrm>
          <a:off x="9552214" y="802821"/>
          <a:ext cx="3262312" cy="5281273"/>
        </a:xfrm>
        <a:prstGeom prst="rect">
          <a:avLst/>
        </a:prstGeom>
      </xdr:spPr>
    </xdr:pic>
    <xdr:clientData/>
  </xdr:twoCellAnchor>
  <xdr:twoCellAnchor editAs="oneCell">
    <xdr:from>
      <xdr:col>11</xdr:col>
      <xdr:colOff>11906</xdr:colOff>
      <xdr:row>227</xdr:row>
      <xdr:rowOff>179916</xdr:rowOff>
    </xdr:from>
    <xdr:to>
      <xdr:col>16</xdr:col>
      <xdr:colOff>35719</xdr:colOff>
      <xdr:row>242</xdr:row>
      <xdr:rowOff>297654</xdr:rowOff>
    </xdr:to>
    <xdr:pic>
      <xdr:nvPicPr>
        <xdr:cNvPr id="20" name="Imagem 1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2777" t="24735" r="40109" b="12870"/>
        <a:stretch/>
      </xdr:blipFill>
      <xdr:spPr>
        <a:xfrm>
          <a:off x="9420489" y="41634833"/>
          <a:ext cx="3294063" cy="42875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101</xdr:row>
      <xdr:rowOff>10582</xdr:rowOff>
    </xdr:from>
    <xdr:to>
      <xdr:col>16</xdr:col>
      <xdr:colOff>21167</xdr:colOff>
      <xdr:row>117</xdr:row>
      <xdr:rowOff>179915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446" t="26585" r="35853" b="23603"/>
        <a:stretch/>
      </xdr:blipFill>
      <xdr:spPr>
        <a:xfrm>
          <a:off x="9525000" y="19801415"/>
          <a:ext cx="3291417" cy="3323167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105839</xdr:colOff>
      <xdr:row>48</xdr:row>
      <xdr:rowOff>95250</xdr:rowOff>
    </xdr:from>
    <xdr:to>
      <xdr:col>16</xdr:col>
      <xdr:colOff>116417</xdr:colOff>
      <xdr:row>79</xdr:row>
      <xdr:rowOff>105846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760" t="29663" r="40045" b="7397"/>
        <a:stretch/>
      </xdr:blipFill>
      <xdr:spPr>
        <a:xfrm>
          <a:off x="9514422" y="10530417"/>
          <a:ext cx="3280828" cy="466726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81</xdr:row>
      <xdr:rowOff>254001</xdr:rowOff>
    </xdr:from>
    <xdr:to>
      <xdr:col>16</xdr:col>
      <xdr:colOff>31863</xdr:colOff>
      <xdr:row>99</xdr:row>
      <xdr:rowOff>0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457" t="24113" r="32518" b="12976"/>
        <a:stretch/>
      </xdr:blipFill>
      <xdr:spPr>
        <a:xfrm>
          <a:off x="9408583" y="15832668"/>
          <a:ext cx="3302113" cy="3344332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119</xdr:row>
      <xdr:rowOff>254000</xdr:rowOff>
    </xdr:from>
    <xdr:to>
      <xdr:col>16</xdr:col>
      <xdr:colOff>0</xdr:colOff>
      <xdr:row>131</xdr:row>
      <xdr:rowOff>10584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439" t="28071" r="32479" b="9133"/>
        <a:stretch/>
      </xdr:blipFill>
      <xdr:spPr>
        <a:xfrm>
          <a:off x="9398001" y="23674917"/>
          <a:ext cx="3280832" cy="2264834"/>
        </a:xfrm>
        <a:prstGeom prst="rect">
          <a:avLst/>
        </a:prstGeom>
      </xdr:spPr>
    </xdr:pic>
    <xdr:clientData/>
  </xdr:twoCellAnchor>
  <xdr:twoCellAnchor editAs="oneCell">
    <xdr:from>
      <xdr:col>9</xdr:col>
      <xdr:colOff>148167</xdr:colOff>
      <xdr:row>30</xdr:row>
      <xdr:rowOff>0</xdr:rowOff>
    </xdr:from>
    <xdr:to>
      <xdr:col>16</xdr:col>
      <xdr:colOff>3</xdr:colOff>
      <xdr:row>47</xdr:row>
      <xdr:rowOff>31751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3516" t="29229" r="39801" b="8118"/>
        <a:stretch/>
      </xdr:blipFill>
      <xdr:spPr>
        <a:xfrm>
          <a:off x="9387417" y="6635750"/>
          <a:ext cx="3291419" cy="35983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ESTAT&#205;STICAS%20TE%202013%20-%2027.01.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2013"/>
      <sheetName val="ESTAT.ATÉ 2013"/>
      <sheetName val="ESTAT. ATÉ 2012"/>
      <sheetName val="ESTAT.ATÉ 2011"/>
      <sheetName val="ESTAT.ATÉ 2010"/>
      <sheetName val="ESTAT.ATÉ 2009"/>
      <sheetName val="ESTAT.ATÉ 2008"/>
      <sheetName val="2003-2010"/>
      <sheetName val="Plan1"/>
      <sheetName val="last"/>
      <sheetName val="Plan3"/>
    </sheetNames>
    <sheetDataSet>
      <sheetData sheetId="0"/>
      <sheetData sheetId="1">
        <row r="28">
          <cell r="AA28">
            <v>42664</v>
          </cell>
        </row>
        <row r="60">
          <cell r="Y60">
            <v>65742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nfogr.am/casos-de-te-por-atividade-2012?src=web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infogr.am/fiscalizacoes-te-por-ano---2003-13?src=web" TargetMode="External"/><Relationship Id="rId7" Type="http://schemas.openxmlformats.org/officeDocument/2006/relationships/hyperlink" Target="http://infogr.am/casos-de-teatividade-2003-13?src=web" TargetMode="External"/><Relationship Id="rId12" Type="http://schemas.openxmlformats.org/officeDocument/2006/relationships/hyperlink" Target="https://infogr.am/casos-de-te-2013-por-uf7?src=web" TargetMode="External"/><Relationship Id="rId2" Type="http://schemas.openxmlformats.org/officeDocument/2006/relationships/hyperlink" Target="http://infogr.am/fiscalizacoes-te-por-ano---2003-13?src=web" TargetMode="External"/><Relationship Id="rId1" Type="http://schemas.openxmlformats.org/officeDocument/2006/relationships/hyperlink" Target="http://infogr.am/libertados-do-te-2013-por-regiao?src=web" TargetMode="External"/><Relationship Id="rId6" Type="http://schemas.openxmlformats.org/officeDocument/2006/relationships/hyperlink" Target="http://infogr.am/lista-suja-por-atividade?src=web" TargetMode="External"/><Relationship Id="rId11" Type="http://schemas.openxmlformats.org/officeDocument/2006/relationships/hyperlink" Target="http://infogr.am/libertados-2003-13-por-uf?src=web" TargetMode="External"/><Relationship Id="rId5" Type="http://schemas.openxmlformats.org/officeDocument/2006/relationships/hyperlink" Target="http://infogr.am/resgatados-por-uf-de-referencia-2003-12?src=web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http://infogr.am/libertados-do-te-2013-por-regiao?src=web" TargetMode="External"/><Relationship Id="rId4" Type="http://schemas.openxmlformats.org/officeDocument/2006/relationships/hyperlink" Target="http://infogr.am/lista-suja-2013-por-estado?src=web" TargetMode="External"/><Relationship Id="rId9" Type="http://schemas.openxmlformats.org/officeDocument/2006/relationships/hyperlink" Target="http://infogr.am/casos-de-te-por-ativid-2013?src=web?src=web" TargetMode="External"/><Relationship Id="rId1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B267"/>
  <sheetViews>
    <sheetView tabSelected="1" topLeftCell="A81" zoomScale="90" zoomScaleNormal="90" workbookViewId="0">
      <selection activeCell="H83" sqref="H83:H99"/>
    </sheetView>
  </sheetViews>
  <sheetFormatPr defaultRowHeight="15"/>
  <cols>
    <col min="1" max="1" width="44.42578125" customWidth="1"/>
    <col min="2" max="3" width="11.5703125" customWidth="1"/>
    <col min="4" max="4" width="13.42578125" customWidth="1"/>
    <col min="5" max="5" width="11.5703125" customWidth="1"/>
    <col min="6" max="6" width="10.85546875" customWidth="1"/>
    <col min="7" max="7" width="11.140625" customWidth="1"/>
    <col min="8" max="8" width="11.5703125" customWidth="1"/>
    <col min="9" max="9" width="12.42578125" customWidth="1"/>
    <col min="10" max="10" width="2.5703125" customWidth="1"/>
    <col min="11" max="11" width="11.42578125" hidden="1" customWidth="1"/>
    <col min="12" max="12" width="11.5703125" customWidth="1"/>
    <col min="13" max="14" width="9.28515625" bestFit="1" customWidth="1"/>
    <col min="15" max="15" width="9.5703125" bestFit="1" customWidth="1"/>
    <col min="17" max="17" width="9.5703125" bestFit="1" customWidth="1"/>
    <col min="18" max="20" width="9.28515625" bestFit="1" customWidth="1"/>
    <col min="25" max="25" width="11.28515625" bestFit="1" customWidth="1"/>
    <col min="28" max="29" width="9.28515625" bestFit="1" customWidth="1"/>
  </cols>
  <sheetData>
    <row r="1" spans="1:16" ht="34.5" customHeight="1" thickBot="1">
      <c r="A1" s="287" t="s">
        <v>292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9"/>
    </row>
    <row r="2" spans="1:16" ht="6" customHeight="1">
      <c r="A2" s="305"/>
      <c r="B2" s="305"/>
      <c r="C2" s="305"/>
      <c r="D2" s="305"/>
      <c r="E2" s="305"/>
      <c r="F2" s="305"/>
      <c r="G2" s="305"/>
      <c r="H2" s="305"/>
      <c r="I2" s="305"/>
    </row>
    <row r="3" spans="1:16" ht="23.25" customHeight="1">
      <c r="A3" s="52" t="s">
        <v>100</v>
      </c>
      <c r="B3" s="12">
        <v>2007</v>
      </c>
      <c r="C3" s="12">
        <v>2008</v>
      </c>
      <c r="D3" s="12">
        <v>2009</v>
      </c>
      <c r="E3" s="12">
        <v>2010</v>
      </c>
      <c r="F3" s="12">
        <v>2011</v>
      </c>
      <c r="G3" s="12">
        <v>2012</v>
      </c>
      <c r="H3" s="12">
        <v>2013</v>
      </c>
      <c r="I3" s="2" t="s">
        <v>212</v>
      </c>
    </row>
    <row r="4" spans="1:16">
      <c r="A4" s="3" t="s">
        <v>182</v>
      </c>
      <c r="B4" s="133">
        <v>264</v>
      </c>
      <c r="C4" s="21">
        <v>280</v>
      </c>
      <c r="D4" s="21">
        <v>240</v>
      </c>
      <c r="E4" s="5">
        <v>215</v>
      </c>
      <c r="F4" s="8">
        <v>249</v>
      </c>
      <c r="G4" s="8">
        <v>189</v>
      </c>
      <c r="H4" s="8">
        <v>197</v>
      </c>
      <c r="I4" s="190">
        <f>I14</f>
        <v>2639</v>
      </c>
    </row>
    <row r="5" spans="1:16" ht="24">
      <c r="A5" s="3" t="s">
        <v>27</v>
      </c>
      <c r="B5" s="4" t="s">
        <v>28</v>
      </c>
      <c r="C5" s="4" t="s">
        <v>29</v>
      </c>
      <c r="D5" s="4" t="s">
        <v>29</v>
      </c>
      <c r="E5" s="6" t="s">
        <v>30</v>
      </c>
      <c r="F5" s="127" t="s">
        <v>31</v>
      </c>
      <c r="G5" s="6" t="s">
        <v>170</v>
      </c>
      <c r="H5" s="128" t="s">
        <v>297</v>
      </c>
      <c r="I5" s="128" t="s">
        <v>28</v>
      </c>
    </row>
    <row r="6" spans="1:16">
      <c r="A6" s="7" t="s">
        <v>32</v>
      </c>
      <c r="B6" s="134">
        <v>8651</v>
      </c>
      <c r="C6" s="134">
        <v>6997</v>
      </c>
      <c r="D6" s="134">
        <v>6223</v>
      </c>
      <c r="E6" s="15">
        <v>4310</v>
      </c>
      <c r="F6" s="135">
        <v>4342</v>
      </c>
      <c r="G6" s="135">
        <v>3680</v>
      </c>
      <c r="H6" s="8">
        <v>2856</v>
      </c>
      <c r="I6" s="135">
        <f>'[1]ESTAT.ATÉ 2013'!$Y$60</f>
        <v>65742</v>
      </c>
    </row>
    <row r="7" spans="1:16" ht="24">
      <c r="A7" s="7" t="s">
        <v>27</v>
      </c>
      <c r="B7" s="4" t="s">
        <v>34</v>
      </c>
      <c r="C7" s="4" t="s">
        <v>35</v>
      </c>
      <c r="D7" s="4" t="s">
        <v>36</v>
      </c>
      <c r="E7" s="6" t="s">
        <v>37</v>
      </c>
      <c r="F7" s="127" t="s">
        <v>38</v>
      </c>
      <c r="G7" s="6" t="s">
        <v>105</v>
      </c>
      <c r="H7" s="128" t="s">
        <v>295</v>
      </c>
      <c r="I7" s="128" t="s">
        <v>33</v>
      </c>
    </row>
    <row r="8" spans="1:16">
      <c r="A8" s="3" t="s">
        <v>39</v>
      </c>
      <c r="B8" s="15">
        <v>5968</v>
      </c>
      <c r="C8" s="15">
        <v>5266</v>
      </c>
      <c r="D8" s="15">
        <v>4283</v>
      </c>
      <c r="E8" s="15">
        <v>3054</v>
      </c>
      <c r="F8" s="15">
        <v>2495</v>
      </c>
      <c r="G8" s="135">
        <v>2730</v>
      </c>
      <c r="H8" s="8">
        <v>2192</v>
      </c>
      <c r="I8" s="135">
        <f>'[1]ESTAT.ATÉ 2013'!$AA$28</f>
        <v>42664</v>
      </c>
    </row>
    <row r="9" spans="1:16" ht="24">
      <c r="A9" s="3" t="s">
        <v>27</v>
      </c>
      <c r="B9" s="4" t="s">
        <v>40</v>
      </c>
      <c r="C9" s="4" t="s">
        <v>41</v>
      </c>
      <c r="D9" s="4" t="s">
        <v>42</v>
      </c>
      <c r="E9" s="6" t="s">
        <v>43</v>
      </c>
      <c r="F9" s="127" t="s">
        <v>44</v>
      </c>
      <c r="G9" s="6" t="s">
        <v>171</v>
      </c>
      <c r="H9" s="128" t="s">
        <v>296</v>
      </c>
      <c r="I9" s="128" t="s">
        <v>210</v>
      </c>
    </row>
    <row r="10" spans="1:16">
      <c r="A10" s="7" t="s">
        <v>163</v>
      </c>
      <c r="B10" s="133">
        <v>184</v>
      </c>
      <c r="C10" s="133">
        <v>203</v>
      </c>
      <c r="D10" s="133">
        <v>179</v>
      </c>
      <c r="E10" s="5">
        <v>220</v>
      </c>
      <c r="F10" s="136">
        <v>296</v>
      </c>
      <c r="G10" s="136">
        <v>408</v>
      </c>
      <c r="H10" s="136">
        <v>579</v>
      </c>
      <c r="I10" s="136">
        <v>1050</v>
      </c>
    </row>
    <row r="11" spans="1:16" ht="21.75" customHeight="1">
      <c r="A11" s="7" t="s">
        <v>27</v>
      </c>
      <c r="B11" s="4" t="s">
        <v>45</v>
      </c>
      <c r="C11" s="4" t="s">
        <v>46</v>
      </c>
      <c r="D11" s="4" t="s">
        <v>47</v>
      </c>
      <c r="E11" s="6" t="s">
        <v>28</v>
      </c>
      <c r="F11" s="4" t="s">
        <v>30</v>
      </c>
      <c r="G11" s="129" t="s">
        <v>98</v>
      </c>
      <c r="H11" s="129" t="s">
        <v>192</v>
      </c>
      <c r="I11" s="129" t="s">
        <v>211</v>
      </c>
    </row>
    <row r="12" spans="1:16" ht="22.5" customHeight="1">
      <c r="A12" s="188" t="s">
        <v>298</v>
      </c>
      <c r="B12" s="56"/>
      <c r="C12" s="56"/>
      <c r="D12" s="56"/>
      <c r="E12" s="56"/>
      <c r="F12" s="56"/>
      <c r="G12" s="56"/>
      <c r="H12" s="56"/>
      <c r="I12" s="189" t="s">
        <v>196</v>
      </c>
    </row>
    <row r="13" spans="1:16" ht="15.75">
      <c r="A13" s="52" t="s">
        <v>90</v>
      </c>
      <c r="B13" s="12">
        <v>2007</v>
      </c>
      <c r="C13" s="12">
        <v>2008</v>
      </c>
      <c r="D13" s="12">
        <v>2009</v>
      </c>
      <c r="E13" s="12">
        <v>2010</v>
      </c>
      <c r="F13" s="12">
        <v>2011</v>
      </c>
      <c r="G13" s="12">
        <v>2012</v>
      </c>
      <c r="H13" s="12">
        <v>2013</v>
      </c>
      <c r="I13" s="2" t="s">
        <v>178</v>
      </c>
    </row>
    <row r="14" spans="1:16">
      <c r="A14" s="19" t="s">
        <v>91</v>
      </c>
      <c r="B14" s="20">
        <v>265</v>
      </c>
      <c r="C14" s="21">
        <v>280</v>
      </c>
      <c r="D14" s="20">
        <v>241</v>
      </c>
      <c r="E14" s="5">
        <v>215</v>
      </c>
      <c r="F14" s="22">
        <v>249</v>
      </c>
      <c r="G14" s="22">
        <v>189</v>
      </c>
      <c r="H14" s="22">
        <v>197</v>
      </c>
      <c r="I14" s="71">
        <v>2639</v>
      </c>
    </row>
    <row r="15" spans="1:16">
      <c r="A15" s="19" t="s">
        <v>208</v>
      </c>
      <c r="B15" s="20">
        <v>150</v>
      </c>
      <c r="C15" s="21">
        <v>216</v>
      </c>
      <c r="D15" s="20">
        <v>170</v>
      </c>
      <c r="E15" s="5">
        <v>190</v>
      </c>
      <c r="F15" s="22">
        <v>212</v>
      </c>
      <c r="G15" s="22">
        <v>171</v>
      </c>
      <c r="H15" s="22">
        <v>176</v>
      </c>
      <c r="I15" s="71">
        <v>1858</v>
      </c>
    </row>
    <row r="16" spans="1:16">
      <c r="A16" s="24" t="s">
        <v>56</v>
      </c>
      <c r="B16" s="20">
        <v>132</v>
      </c>
      <c r="C16" s="21">
        <v>94</v>
      </c>
      <c r="D16" s="20">
        <v>90</v>
      </c>
      <c r="E16" s="5">
        <v>64</v>
      </c>
      <c r="F16" s="22">
        <v>68</v>
      </c>
      <c r="G16" s="22">
        <v>39</v>
      </c>
      <c r="H16" s="22">
        <v>51</v>
      </c>
      <c r="I16" s="71">
        <v>1160</v>
      </c>
    </row>
    <row r="17" spans="1:12">
      <c r="A17" s="24" t="s">
        <v>57</v>
      </c>
      <c r="B17" s="25">
        <v>33</v>
      </c>
      <c r="C17" s="17">
        <v>34</v>
      </c>
      <c r="D17" s="25">
        <v>20</v>
      </c>
      <c r="E17" s="5">
        <v>40</v>
      </c>
      <c r="F17" s="26">
        <v>31</v>
      </c>
      <c r="G17" s="26">
        <v>22</v>
      </c>
      <c r="H17" s="26">
        <v>31</v>
      </c>
      <c r="I17" s="23">
        <v>449</v>
      </c>
    </row>
    <row r="18" spans="1:12">
      <c r="A18" s="27" t="s">
        <v>58</v>
      </c>
      <c r="B18" s="28">
        <v>8651</v>
      </c>
      <c r="C18" s="29">
        <v>6997</v>
      </c>
      <c r="D18" s="28">
        <f>D6</f>
        <v>6223</v>
      </c>
      <c r="E18" s="16">
        <v>4310</v>
      </c>
      <c r="F18" s="30">
        <v>4342</v>
      </c>
      <c r="G18" s="30">
        <v>3680</v>
      </c>
      <c r="H18" s="30">
        <v>2856</v>
      </c>
      <c r="I18" s="70">
        <v>65742</v>
      </c>
    </row>
    <row r="19" spans="1:12">
      <c r="A19" s="27" t="s">
        <v>59</v>
      </c>
      <c r="B19" s="31">
        <v>5968</v>
      </c>
      <c r="C19" s="32">
        <v>5266</v>
      </c>
      <c r="D19" s="31">
        <v>4283</v>
      </c>
      <c r="E19" s="16">
        <v>3054</v>
      </c>
      <c r="F19" s="33">
        <v>2495</v>
      </c>
      <c r="G19" s="33">
        <v>2730</v>
      </c>
      <c r="H19" s="33">
        <v>2192</v>
      </c>
      <c r="I19" s="70">
        <v>42664</v>
      </c>
    </row>
    <row r="20" spans="1:12">
      <c r="A20" s="19" t="s">
        <v>60</v>
      </c>
      <c r="B20" s="34">
        <v>2401</v>
      </c>
      <c r="C20" s="35">
        <v>1782</v>
      </c>
      <c r="D20" s="34">
        <v>2177</v>
      </c>
      <c r="E20" s="15">
        <v>1585</v>
      </c>
      <c r="F20" s="36">
        <v>1057</v>
      </c>
      <c r="G20" s="36">
        <v>1087</v>
      </c>
      <c r="H20" s="36">
        <v>805</v>
      </c>
      <c r="I20" s="71">
        <v>27610</v>
      </c>
    </row>
    <row r="21" spans="1:12">
      <c r="A21" s="19" t="s">
        <v>61</v>
      </c>
      <c r="B21" s="25">
        <v>543</v>
      </c>
      <c r="C21" s="17">
        <v>262</v>
      </c>
      <c r="D21" s="34">
        <v>225</v>
      </c>
      <c r="E21" s="15">
        <v>385</v>
      </c>
      <c r="F21" s="36">
        <v>155</v>
      </c>
      <c r="G21" s="36">
        <v>140</v>
      </c>
      <c r="H21" s="36">
        <v>182</v>
      </c>
      <c r="I21" s="71">
        <v>8415</v>
      </c>
    </row>
    <row r="22" spans="1:12">
      <c r="A22" s="37" t="s">
        <v>92</v>
      </c>
      <c r="B22" s="38">
        <v>0.56603773584905659</v>
      </c>
      <c r="C22" s="38">
        <v>0.77142857142857146</v>
      </c>
      <c r="D22" s="39">
        <v>0.70539419087136934</v>
      </c>
      <c r="E22" s="40">
        <v>0.88372093023255816</v>
      </c>
      <c r="F22" s="41">
        <v>0.85483870967741937</v>
      </c>
      <c r="G22" s="41">
        <v>0.90476190476190477</v>
      </c>
      <c r="H22" s="41">
        <v>0.89340101522842641</v>
      </c>
      <c r="I22" s="41">
        <v>0.70405456612353168</v>
      </c>
    </row>
    <row r="23" spans="1:12">
      <c r="A23" s="37" t="s">
        <v>62</v>
      </c>
      <c r="B23" s="38">
        <v>0.25</v>
      </c>
      <c r="C23" s="38">
        <v>0.36170212765957449</v>
      </c>
      <c r="D23" s="39">
        <v>0.22222222222222221</v>
      </c>
      <c r="E23" s="40">
        <v>0.625</v>
      </c>
      <c r="F23" s="41">
        <v>0.45588235294117646</v>
      </c>
      <c r="G23" s="41">
        <v>0.5641025641025641</v>
      </c>
      <c r="H23" s="41">
        <v>0.60784313725490191</v>
      </c>
      <c r="I23" s="41">
        <v>0.3870689655172414</v>
      </c>
    </row>
    <row r="24" spans="1:12">
      <c r="A24" s="42" t="s">
        <v>63</v>
      </c>
      <c r="B24" s="43">
        <v>0.68803320267465995</v>
      </c>
      <c r="C24" s="43">
        <v>0.7526082606831499</v>
      </c>
      <c r="D24" s="44">
        <v>0.68680700626707381</v>
      </c>
      <c r="E24" s="43">
        <v>0.70858468677494202</v>
      </c>
      <c r="F24" s="45">
        <v>0.57461999078765547</v>
      </c>
      <c r="G24" s="45">
        <v>0.74184782608695654</v>
      </c>
      <c r="H24" s="45">
        <v>0.7675070028011205</v>
      </c>
      <c r="I24" s="45">
        <v>0.64896109032277693</v>
      </c>
    </row>
    <row r="25" spans="1:12">
      <c r="A25" s="42" t="s">
        <v>64</v>
      </c>
      <c r="B25" s="45">
        <v>0.22615576842982091</v>
      </c>
      <c r="C25" s="45">
        <v>0.14702581369248036</v>
      </c>
      <c r="D25" s="46">
        <v>0.10335323840146991</v>
      </c>
      <c r="E25" s="45">
        <v>0.24290220820189273</v>
      </c>
      <c r="F25" s="45">
        <v>0.1466414380321665</v>
      </c>
      <c r="G25" s="45">
        <v>0.12879484820607176</v>
      </c>
      <c r="H25" s="45">
        <v>0.22608695652173913</v>
      </c>
      <c r="I25" s="45">
        <v>0.30478087649402391</v>
      </c>
    </row>
    <row r="26" spans="1:12">
      <c r="A26" s="37" t="s">
        <v>93</v>
      </c>
      <c r="B26" s="38">
        <v>0.49811320754716981</v>
      </c>
      <c r="C26" s="38">
        <v>0.33571428571428569</v>
      </c>
      <c r="D26" s="39">
        <v>0.37344398340248963</v>
      </c>
      <c r="E26" s="38">
        <v>0.29767441860465116</v>
      </c>
      <c r="F26" s="38">
        <v>0.27419354838709675</v>
      </c>
      <c r="G26" s="38">
        <v>0.20634920634920634</v>
      </c>
      <c r="H26" s="38">
        <v>0.25888324873096447</v>
      </c>
      <c r="I26" s="38">
        <v>0.43956043956043955</v>
      </c>
    </row>
    <row r="27" spans="1:12">
      <c r="A27" s="19" t="s">
        <v>65</v>
      </c>
      <c r="B27" s="25">
        <v>99</v>
      </c>
      <c r="C27" s="17">
        <v>60</v>
      </c>
      <c r="D27" s="25">
        <v>70</v>
      </c>
      <c r="E27" s="17">
        <v>24</v>
      </c>
      <c r="F27" s="17">
        <v>37</v>
      </c>
      <c r="G27" s="17">
        <v>17</v>
      </c>
      <c r="H27" s="17">
        <v>20</v>
      </c>
      <c r="I27" s="71">
        <v>711</v>
      </c>
    </row>
    <row r="28" spans="1:12">
      <c r="A28" s="19" t="s">
        <v>94</v>
      </c>
      <c r="B28" s="35">
        <v>1858</v>
      </c>
      <c r="C28" s="35">
        <v>1520</v>
      </c>
      <c r="D28" s="35">
        <v>1952</v>
      </c>
      <c r="E28" s="35">
        <v>1200</v>
      </c>
      <c r="F28" s="35">
        <v>902</v>
      </c>
      <c r="G28" s="35">
        <v>947</v>
      </c>
      <c r="H28" s="35">
        <v>623</v>
      </c>
      <c r="I28" s="132">
        <v>19195</v>
      </c>
    </row>
    <row r="29" spans="1:12" s="56" customFormat="1" ht="19.5" customHeight="1">
      <c r="A29" s="187" t="s">
        <v>209</v>
      </c>
      <c r="B29" s="131"/>
      <c r="C29" s="131"/>
      <c r="D29" s="131"/>
      <c r="E29" s="131"/>
      <c r="F29" s="131"/>
      <c r="G29" s="131"/>
      <c r="H29" s="131"/>
      <c r="I29" s="160" t="s">
        <v>196</v>
      </c>
      <c r="L29" s="279" t="s">
        <v>254</v>
      </c>
    </row>
    <row r="30" spans="1:12" ht="22.5" customHeight="1">
      <c r="A30" s="306" t="s">
        <v>106</v>
      </c>
      <c r="B30" s="306"/>
      <c r="C30" s="306"/>
      <c r="D30" s="306"/>
      <c r="E30" s="306"/>
      <c r="F30" s="306"/>
      <c r="G30" s="306"/>
      <c r="H30" s="306"/>
      <c r="I30" s="306"/>
    </row>
    <row r="31" spans="1:12" ht="22.5" customHeight="1">
      <c r="A31" s="6" t="s">
        <v>99</v>
      </c>
      <c r="B31" s="309" t="s">
        <v>96</v>
      </c>
      <c r="C31" s="310"/>
      <c r="D31" s="309" t="s">
        <v>0</v>
      </c>
      <c r="E31" s="310"/>
      <c r="F31" s="309" t="s">
        <v>95</v>
      </c>
      <c r="G31" s="310"/>
      <c r="H31" s="309" t="s">
        <v>1</v>
      </c>
      <c r="I31" s="310"/>
    </row>
    <row r="32" spans="1:12" ht="19.5" customHeight="1">
      <c r="A32" s="51" t="s">
        <v>48</v>
      </c>
      <c r="B32" s="51">
        <v>2012</v>
      </c>
      <c r="C32" s="51">
        <v>2013</v>
      </c>
      <c r="D32" s="51">
        <v>2012</v>
      </c>
      <c r="E32" s="51">
        <v>2013</v>
      </c>
      <c r="F32" s="51">
        <v>2012</v>
      </c>
      <c r="G32" s="51">
        <v>2013</v>
      </c>
      <c r="H32" s="51">
        <v>2012</v>
      </c>
      <c r="I32" s="51">
        <v>2013</v>
      </c>
    </row>
    <row r="33" spans="1:12">
      <c r="A33" s="9" t="s">
        <v>49</v>
      </c>
      <c r="B33" s="57">
        <v>88</v>
      </c>
      <c r="C33" s="58">
        <v>55</v>
      </c>
      <c r="D33" s="57">
        <v>1824</v>
      </c>
      <c r="E33" s="59">
        <v>505</v>
      </c>
      <c r="F33" s="57">
        <v>75</v>
      </c>
      <c r="G33" s="59">
        <v>45</v>
      </c>
      <c r="H33" s="57">
        <v>1054</v>
      </c>
      <c r="I33" s="59">
        <v>274</v>
      </c>
    </row>
    <row r="34" spans="1:12">
      <c r="A34" s="9" t="s">
        <v>50</v>
      </c>
      <c r="B34" s="57">
        <v>31</v>
      </c>
      <c r="C34" s="58">
        <v>42</v>
      </c>
      <c r="D34" s="57">
        <v>530</v>
      </c>
      <c r="E34" s="59">
        <v>603</v>
      </c>
      <c r="F34" s="57">
        <v>29</v>
      </c>
      <c r="G34" s="59">
        <v>34</v>
      </c>
      <c r="H34" s="57">
        <v>371</v>
      </c>
      <c r="I34" s="59">
        <v>332</v>
      </c>
    </row>
    <row r="35" spans="1:12">
      <c r="A35" s="9" t="s">
        <v>51</v>
      </c>
      <c r="B35" s="57">
        <v>31</v>
      </c>
      <c r="C35" s="58">
        <v>31</v>
      </c>
      <c r="D35" s="57">
        <v>346</v>
      </c>
      <c r="E35" s="59">
        <v>430</v>
      </c>
      <c r="F35" s="57">
        <v>28</v>
      </c>
      <c r="G35" s="59">
        <v>28</v>
      </c>
      <c r="H35" s="57">
        <v>325</v>
      </c>
      <c r="I35" s="59">
        <v>309</v>
      </c>
    </row>
    <row r="36" spans="1:12">
      <c r="A36" s="9" t="s">
        <v>52</v>
      </c>
      <c r="B36" s="57">
        <v>18</v>
      </c>
      <c r="C36" s="58">
        <v>16</v>
      </c>
      <c r="D36" s="57">
        <v>357</v>
      </c>
      <c r="E36" s="59">
        <v>150</v>
      </c>
      <c r="F36" s="57">
        <v>18</v>
      </c>
      <c r="G36" s="59">
        <v>16</v>
      </c>
      <c r="H36" s="57">
        <v>357</v>
      </c>
      <c r="I36" s="59">
        <v>148</v>
      </c>
    </row>
    <row r="37" spans="1:12">
      <c r="A37" s="9" t="s">
        <v>53</v>
      </c>
      <c r="B37" s="57">
        <v>21</v>
      </c>
      <c r="C37" s="58">
        <v>53</v>
      </c>
      <c r="D37" s="57">
        <v>623</v>
      </c>
      <c r="E37" s="59">
        <v>1168</v>
      </c>
      <c r="F37" s="57">
        <v>21</v>
      </c>
      <c r="G37" s="59">
        <v>53</v>
      </c>
      <c r="H37" s="57">
        <v>623</v>
      </c>
      <c r="I37" s="59">
        <v>1129</v>
      </c>
    </row>
    <row r="38" spans="1:12" ht="19.5" customHeight="1">
      <c r="A38" s="60" t="s">
        <v>26</v>
      </c>
      <c r="B38" s="126">
        <v>189</v>
      </c>
      <c r="C38" s="126">
        <v>197</v>
      </c>
      <c r="D38" s="126">
        <v>3680</v>
      </c>
      <c r="E38" s="126">
        <v>2856</v>
      </c>
      <c r="F38" s="126">
        <v>171</v>
      </c>
      <c r="G38" s="126">
        <v>176</v>
      </c>
      <c r="H38" s="126">
        <v>2730</v>
      </c>
      <c r="I38" s="126">
        <v>2192</v>
      </c>
    </row>
    <row r="39" spans="1:12">
      <c r="A39" s="122" t="s">
        <v>54</v>
      </c>
      <c r="B39" s="124">
        <v>112</v>
      </c>
      <c r="C39" s="124">
        <v>91</v>
      </c>
      <c r="D39" s="124">
        <v>2076</v>
      </c>
      <c r="E39" s="124">
        <v>1002</v>
      </c>
      <c r="F39" s="124">
        <v>96</v>
      </c>
      <c r="G39" s="124">
        <v>72</v>
      </c>
      <c r="H39" s="124">
        <v>1216</v>
      </c>
      <c r="I39" s="125">
        <v>422</v>
      </c>
    </row>
    <row r="40" spans="1:12" ht="20.25" customHeight="1">
      <c r="A40" s="55" t="s">
        <v>55</v>
      </c>
      <c r="B40" s="51">
        <v>2012</v>
      </c>
      <c r="C40" s="51">
        <v>2013</v>
      </c>
      <c r="D40" s="51">
        <v>2012</v>
      </c>
      <c r="E40" s="51">
        <v>2013</v>
      </c>
      <c r="F40" s="51">
        <v>2012</v>
      </c>
      <c r="G40" s="51">
        <v>2013</v>
      </c>
      <c r="H40" s="51">
        <v>2012</v>
      </c>
      <c r="I40" s="51">
        <v>2013</v>
      </c>
    </row>
    <row r="41" spans="1:12">
      <c r="A41" s="9" t="s">
        <v>49</v>
      </c>
      <c r="B41" s="61">
        <v>0.46560846560846558</v>
      </c>
      <c r="C41" s="11">
        <v>0.27918781725888325</v>
      </c>
      <c r="D41" s="61">
        <v>0.4956521739130435</v>
      </c>
      <c r="E41" s="11">
        <v>0.17682072829131654</v>
      </c>
      <c r="F41" s="61">
        <v>0.43859649122807015</v>
      </c>
      <c r="G41" s="11">
        <v>0.25568181818181818</v>
      </c>
      <c r="H41" s="61">
        <v>0.3860805860805861</v>
      </c>
      <c r="I41" s="11">
        <v>0.125</v>
      </c>
    </row>
    <row r="42" spans="1:12">
      <c r="A42" s="9" t="s">
        <v>50</v>
      </c>
      <c r="B42" s="61">
        <v>0.16402116402116401</v>
      </c>
      <c r="C42" s="11">
        <v>0.21319796954314721</v>
      </c>
      <c r="D42" s="61">
        <v>0.14402173913043478</v>
      </c>
      <c r="E42" s="11">
        <v>0.2111344537815126</v>
      </c>
      <c r="F42" s="61">
        <v>0.16959064327485379</v>
      </c>
      <c r="G42" s="11">
        <v>0.19318181818181818</v>
      </c>
      <c r="H42" s="61">
        <v>0.13589743589743589</v>
      </c>
      <c r="I42" s="11">
        <v>0.15145985401459855</v>
      </c>
    </row>
    <row r="43" spans="1:12">
      <c r="A43" s="9" t="s">
        <v>51</v>
      </c>
      <c r="B43" s="61">
        <v>0.16402116402116401</v>
      </c>
      <c r="C43" s="11">
        <v>0.15736040609137056</v>
      </c>
      <c r="D43" s="61">
        <v>9.4021739130434781E-2</v>
      </c>
      <c r="E43" s="11">
        <v>0.15056022408963585</v>
      </c>
      <c r="F43" s="61">
        <v>0.16374269005847952</v>
      </c>
      <c r="G43" s="11">
        <v>0.15909090909090909</v>
      </c>
      <c r="H43" s="61">
        <v>0.11904761904761904</v>
      </c>
      <c r="I43" s="11">
        <v>0.14096715328467152</v>
      </c>
    </row>
    <row r="44" spans="1:12">
      <c r="A44" s="9" t="s">
        <v>52</v>
      </c>
      <c r="B44" s="61">
        <v>9.5238095238095233E-2</v>
      </c>
      <c r="C44" s="11">
        <v>8.1218274111675121E-2</v>
      </c>
      <c r="D44" s="61">
        <v>9.7010869565217386E-2</v>
      </c>
      <c r="E44" s="11">
        <v>5.2521008403361345E-2</v>
      </c>
      <c r="F44" s="61">
        <v>0.10526315789473684</v>
      </c>
      <c r="G44" s="11">
        <v>9.0909090909090912E-2</v>
      </c>
      <c r="H44" s="61">
        <v>0.13076923076923078</v>
      </c>
      <c r="I44" s="11">
        <v>6.7518248175182483E-2</v>
      </c>
    </row>
    <row r="45" spans="1:12">
      <c r="A45" s="9" t="s">
        <v>53</v>
      </c>
      <c r="B45" s="61">
        <v>0.1111111111111111</v>
      </c>
      <c r="C45" s="11">
        <v>0.26903553299492383</v>
      </c>
      <c r="D45" s="61">
        <v>0.16929347826086957</v>
      </c>
      <c r="E45" s="11">
        <v>0.40896358543417366</v>
      </c>
      <c r="F45" s="61">
        <v>0.12280701754385964</v>
      </c>
      <c r="G45" s="11">
        <v>0.30113636363636365</v>
      </c>
      <c r="H45" s="61">
        <v>0.2282051282051282</v>
      </c>
      <c r="I45" s="11">
        <v>0.51505474452554745</v>
      </c>
    </row>
    <row r="46" spans="1:12" ht="20.25" customHeight="1">
      <c r="A46" s="10" t="s">
        <v>26</v>
      </c>
      <c r="B46" s="11">
        <v>1</v>
      </c>
      <c r="C46" s="11">
        <v>1</v>
      </c>
      <c r="D46" s="11">
        <v>1</v>
      </c>
      <c r="E46" s="11">
        <v>1</v>
      </c>
      <c r="F46" s="11">
        <v>1</v>
      </c>
      <c r="G46" s="11">
        <v>1</v>
      </c>
      <c r="H46" s="11">
        <v>1</v>
      </c>
      <c r="I46" s="11">
        <v>1</v>
      </c>
    </row>
    <row r="47" spans="1:12">
      <c r="A47" s="122" t="s">
        <v>54</v>
      </c>
      <c r="B47" s="123">
        <v>0.59259259259259256</v>
      </c>
      <c r="C47" s="123">
        <v>0.46192893401015228</v>
      </c>
      <c r="D47" s="123">
        <v>0.56413043478260871</v>
      </c>
      <c r="E47" s="123">
        <v>0.35084033613445376</v>
      </c>
      <c r="F47" s="123">
        <v>0.56140350877192979</v>
      </c>
      <c r="G47" s="123">
        <v>0.40909090909090912</v>
      </c>
      <c r="H47" s="123">
        <v>0.44542124542124545</v>
      </c>
      <c r="I47" s="123">
        <v>0.19251824817518248</v>
      </c>
    </row>
    <row r="48" spans="1:12" s="240" customFormat="1" ht="18" customHeight="1">
      <c r="A48" s="273" t="s">
        <v>293</v>
      </c>
      <c r="D48" s="245"/>
      <c r="E48" s="245"/>
      <c r="I48" s="236" t="s">
        <v>196</v>
      </c>
      <c r="L48" s="280" t="s">
        <v>253</v>
      </c>
    </row>
    <row r="49" spans="1:9" ht="22.5" customHeight="1">
      <c r="A49" s="1" t="s">
        <v>89</v>
      </c>
      <c r="B49" s="307" t="s">
        <v>96</v>
      </c>
      <c r="C49" s="308"/>
      <c r="D49" s="307" t="s">
        <v>0</v>
      </c>
      <c r="E49" s="308"/>
      <c r="F49" s="307" t="s">
        <v>95</v>
      </c>
      <c r="G49" s="308"/>
      <c r="H49" s="307" t="s">
        <v>1</v>
      </c>
      <c r="I49" s="308"/>
    </row>
    <row r="50" spans="1:9" ht="18.75">
      <c r="A50" s="53" t="s">
        <v>88</v>
      </c>
      <c r="B50" s="51">
        <v>2012</v>
      </c>
      <c r="C50" s="51">
        <v>2013</v>
      </c>
      <c r="D50" s="51">
        <v>2012</v>
      </c>
      <c r="E50" s="51">
        <v>2013</v>
      </c>
      <c r="F50" s="51">
        <v>2012</v>
      </c>
      <c r="G50" s="51">
        <v>2013</v>
      </c>
      <c r="H50" s="51">
        <v>2012</v>
      </c>
      <c r="I50" s="51">
        <v>2013</v>
      </c>
    </row>
    <row r="51" spans="1:9">
      <c r="A51" s="69" t="s">
        <v>3</v>
      </c>
      <c r="B51" s="92">
        <v>50</v>
      </c>
      <c r="C51" s="91">
        <v>37</v>
      </c>
      <c r="D51" s="92">
        <v>1244</v>
      </c>
      <c r="E51" s="91">
        <v>278</v>
      </c>
      <c r="F51" s="92">
        <v>42</v>
      </c>
      <c r="G51" s="91">
        <v>33</v>
      </c>
      <c r="H51" s="92">
        <v>519</v>
      </c>
      <c r="I51" s="93">
        <v>141</v>
      </c>
    </row>
    <row r="52" spans="1:9">
      <c r="A52" s="69" t="s">
        <v>11</v>
      </c>
      <c r="B52" s="92">
        <v>14</v>
      </c>
      <c r="C52" s="91">
        <v>25</v>
      </c>
      <c r="D52" s="92">
        <v>166</v>
      </c>
      <c r="E52" s="91">
        <v>303</v>
      </c>
      <c r="F52" s="92">
        <v>12</v>
      </c>
      <c r="G52" s="91">
        <v>18</v>
      </c>
      <c r="H52" s="92">
        <v>87</v>
      </c>
      <c r="I52" s="93">
        <v>73</v>
      </c>
    </row>
    <row r="53" spans="1:9">
      <c r="A53" s="69" t="s">
        <v>10</v>
      </c>
      <c r="B53" s="92">
        <v>9</v>
      </c>
      <c r="C53" s="91">
        <v>23</v>
      </c>
      <c r="D53" s="92">
        <v>239</v>
      </c>
      <c r="E53" s="91">
        <v>543</v>
      </c>
      <c r="F53" s="92">
        <v>9</v>
      </c>
      <c r="G53" s="91">
        <v>23</v>
      </c>
      <c r="H53" s="92">
        <v>239</v>
      </c>
      <c r="I53" s="93">
        <v>538</v>
      </c>
    </row>
    <row r="54" spans="1:9">
      <c r="A54" s="69" t="s">
        <v>9</v>
      </c>
      <c r="B54" s="92">
        <v>8</v>
      </c>
      <c r="C54" s="94">
        <v>21</v>
      </c>
      <c r="D54" s="92">
        <v>349</v>
      </c>
      <c r="E54" s="94">
        <v>474</v>
      </c>
      <c r="F54" s="92">
        <v>8</v>
      </c>
      <c r="G54" s="94">
        <v>21</v>
      </c>
      <c r="H54" s="92">
        <v>349</v>
      </c>
      <c r="I54" s="95">
        <v>440</v>
      </c>
    </row>
    <row r="55" spans="1:9">
      <c r="A55" s="69" t="s">
        <v>15</v>
      </c>
      <c r="B55" s="92">
        <v>22</v>
      </c>
      <c r="C55" s="91">
        <v>14</v>
      </c>
      <c r="D55" s="92">
        <v>360</v>
      </c>
      <c r="E55" s="91">
        <v>178</v>
      </c>
      <c r="F55" s="92">
        <v>18</v>
      </c>
      <c r="G55" s="91">
        <v>8</v>
      </c>
      <c r="H55" s="92">
        <v>321</v>
      </c>
      <c r="I55" s="93">
        <v>84</v>
      </c>
    </row>
    <row r="56" spans="1:9">
      <c r="A56" s="69" t="s">
        <v>16</v>
      </c>
      <c r="B56" s="92">
        <v>6</v>
      </c>
      <c r="C56" s="91">
        <v>11</v>
      </c>
      <c r="D56" s="92">
        <v>132</v>
      </c>
      <c r="E56" s="91">
        <v>191</v>
      </c>
      <c r="F56" s="92">
        <v>6</v>
      </c>
      <c r="G56" s="91">
        <v>10</v>
      </c>
      <c r="H56" s="92">
        <v>52</v>
      </c>
      <c r="I56" s="93">
        <v>149</v>
      </c>
    </row>
    <row r="57" spans="1:9">
      <c r="A57" s="69" t="s">
        <v>7</v>
      </c>
      <c r="B57" s="92">
        <v>7</v>
      </c>
      <c r="C57" s="91">
        <v>11</v>
      </c>
      <c r="D57" s="92">
        <v>49</v>
      </c>
      <c r="E57" s="91">
        <v>101</v>
      </c>
      <c r="F57" s="92">
        <v>6</v>
      </c>
      <c r="G57" s="91">
        <v>11</v>
      </c>
      <c r="H57" s="92">
        <v>49</v>
      </c>
      <c r="I57" s="93">
        <v>101</v>
      </c>
    </row>
    <row r="58" spans="1:9">
      <c r="A58" s="69" t="s">
        <v>5</v>
      </c>
      <c r="B58" s="92">
        <v>10</v>
      </c>
      <c r="C58" s="94">
        <v>11</v>
      </c>
      <c r="D58" s="92">
        <v>86</v>
      </c>
      <c r="E58" s="94">
        <v>194</v>
      </c>
      <c r="F58" s="92">
        <v>9</v>
      </c>
      <c r="G58" s="94">
        <v>9</v>
      </c>
      <c r="H58" s="92">
        <v>75</v>
      </c>
      <c r="I58" s="95">
        <v>75</v>
      </c>
    </row>
    <row r="59" spans="1:9">
      <c r="A59" s="69" t="s">
        <v>2</v>
      </c>
      <c r="B59" s="92">
        <v>14</v>
      </c>
      <c r="C59" s="91">
        <v>9</v>
      </c>
      <c r="D59" s="92">
        <v>211</v>
      </c>
      <c r="E59" s="91">
        <v>135</v>
      </c>
      <c r="F59" s="92">
        <v>13</v>
      </c>
      <c r="G59" s="91">
        <v>8</v>
      </c>
      <c r="H59" s="92">
        <v>201</v>
      </c>
      <c r="I59" s="93">
        <v>133</v>
      </c>
    </row>
    <row r="60" spans="1:9">
      <c r="A60" s="69" t="s">
        <v>25</v>
      </c>
      <c r="B60" s="92">
        <v>2</v>
      </c>
      <c r="C60" s="94">
        <v>8</v>
      </c>
      <c r="D60" s="92">
        <v>9</v>
      </c>
      <c r="E60" s="94">
        <v>138</v>
      </c>
      <c r="F60" s="92">
        <v>2</v>
      </c>
      <c r="G60" s="94">
        <v>8</v>
      </c>
      <c r="H60" s="92">
        <v>9</v>
      </c>
      <c r="I60" s="95">
        <v>138</v>
      </c>
    </row>
    <row r="61" spans="1:9">
      <c r="A61" s="69" t="s">
        <v>6</v>
      </c>
      <c r="B61" s="92">
        <v>9</v>
      </c>
      <c r="C61" s="91">
        <v>7</v>
      </c>
      <c r="D61" s="92">
        <v>246</v>
      </c>
      <c r="E61" s="91">
        <v>79</v>
      </c>
      <c r="F61" s="92">
        <v>9</v>
      </c>
      <c r="G61" s="91">
        <v>7</v>
      </c>
      <c r="H61" s="92">
        <v>246</v>
      </c>
      <c r="I61" s="93">
        <v>77</v>
      </c>
    </row>
    <row r="62" spans="1:9">
      <c r="A62" s="69" t="s">
        <v>19</v>
      </c>
      <c r="B62" s="92">
        <v>3</v>
      </c>
      <c r="C62" s="91">
        <v>5</v>
      </c>
      <c r="D62" s="92">
        <v>59</v>
      </c>
      <c r="E62" s="91">
        <v>44</v>
      </c>
      <c r="F62" s="92">
        <v>3</v>
      </c>
      <c r="G62" s="91">
        <v>5</v>
      </c>
      <c r="H62" s="92">
        <v>59</v>
      </c>
      <c r="I62" s="93">
        <v>44</v>
      </c>
    </row>
    <row r="63" spans="1:9">
      <c r="A63" s="69" t="s">
        <v>12</v>
      </c>
      <c r="B63" s="92">
        <v>6</v>
      </c>
      <c r="C63" s="91">
        <v>4</v>
      </c>
      <c r="D63" s="92">
        <v>52</v>
      </c>
      <c r="E63" s="91">
        <v>27</v>
      </c>
      <c r="F63" s="92">
        <v>6</v>
      </c>
      <c r="G63" s="91">
        <v>4</v>
      </c>
      <c r="H63" s="92">
        <v>52</v>
      </c>
      <c r="I63" s="93">
        <v>27</v>
      </c>
    </row>
    <row r="64" spans="1:9">
      <c r="A64" s="69" t="s">
        <v>8</v>
      </c>
      <c r="B64" s="92">
        <v>0</v>
      </c>
      <c r="C64" s="94">
        <v>2</v>
      </c>
      <c r="D64" s="92">
        <v>0</v>
      </c>
      <c r="E64" s="94">
        <v>55</v>
      </c>
      <c r="F64" s="92">
        <v>0</v>
      </c>
      <c r="G64" s="94">
        <v>2</v>
      </c>
      <c r="H64" s="92">
        <v>0</v>
      </c>
      <c r="I64" s="95">
        <v>55</v>
      </c>
    </row>
    <row r="65" spans="1:9">
      <c r="A65" s="69" t="s">
        <v>18</v>
      </c>
      <c r="B65" s="92">
        <v>4</v>
      </c>
      <c r="C65" s="94">
        <v>2</v>
      </c>
      <c r="D65" s="92">
        <v>43</v>
      </c>
      <c r="E65" s="94">
        <v>13</v>
      </c>
      <c r="F65" s="92">
        <v>3</v>
      </c>
      <c r="G65" s="94">
        <v>2</v>
      </c>
      <c r="H65" s="92">
        <v>37</v>
      </c>
      <c r="I65" s="95">
        <v>13</v>
      </c>
    </row>
    <row r="66" spans="1:9" ht="16.5" customHeight="1">
      <c r="A66" s="69" t="s">
        <v>22</v>
      </c>
      <c r="B66" s="92">
        <v>2</v>
      </c>
      <c r="C66" s="91">
        <v>2</v>
      </c>
      <c r="D66" s="92">
        <v>25</v>
      </c>
      <c r="E66" s="91">
        <v>7</v>
      </c>
      <c r="F66" s="92">
        <v>2</v>
      </c>
      <c r="G66" s="91">
        <v>2</v>
      </c>
      <c r="H66" s="92">
        <v>25</v>
      </c>
      <c r="I66" s="93">
        <v>8</v>
      </c>
    </row>
    <row r="67" spans="1:9" ht="16.5" customHeight="1">
      <c r="A67" s="69" t="s">
        <v>14</v>
      </c>
      <c r="B67" s="92">
        <v>8</v>
      </c>
      <c r="C67" s="94">
        <v>1</v>
      </c>
      <c r="D67" s="92">
        <v>97</v>
      </c>
      <c r="E67" s="94">
        <v>26</v>
      </c>
      <c r="F67" s="92">
        <v>8</v>
      </c>
      <c r="G67" s="94">
        <v>1</v>
      </c>
      <c r="H67" s="92">
        <v>97</v>
      </c>
      <c r="I67" s="95">
        <v>26</v>
      </c>
    </row>
    <row r="68" spans="1:9" ht="16.5" customHeight="1">
      <c r="A68" s="69" t="s">
        <v>87</v>
      </c>
      <c r="B68" s="92">
        <v>1</v>
      </c>
      <c r="C68" s="91">
        <v>1</v>
      </c>
      <c r="D68" s="92">
        <v>3</v>
      </c>
      <c r="E68" s="91">
        <v>23</v>
      </c>
      <c r="F68" s="92">
        <v>1</v>
      </c>
      <c r="G68" s="91">
        <v>1</v>
      </c>
      <c r="H68" s="92">
        <v>3</v>
      </c>
      <c r="I68" s="93">
        <v>23</v>
      </c>
    </row>
    <row r="69" spans="1:9" ht="16.5" customHeight="1">
      <c r="A69" s="69" t="s">
        <v>23</v>
      </c>
      <c r="B69" s="92">
        <v>0</v>
      </c>
      <c r="C69" s="91">
        <v>1</v>
      </c>
      <c r="D69" s="92">
        <v>0</v>
      </c>
      <c r="E69" s="91">
        <v>21</v>
      </c>
      <c r="F69" s="92">
        <v>0</v>
      </c>
      <c r="G69" s="91">
        <v>1</v>
      </c>
      <c r="H69" s="92">
        <v>0</v>
      </c>
      <c r="I69" s="93">
        <v>21</v>
      </c>
    </row>
    <row r="70" spans="1:9" ht="16.5" customHeight="1">
      <c r="A70" s="69" t="s">
        <v>20</v>
      </c>
      <c r="B70" s="92">
        <v>0</v>
      </c>
      <c r="C70" s="91">
        <v>1</v>
      </c>
      <c r="D70" s="92">
        <v>0</v>
      </c>
      <c r="E70" s="91">
        <v>13</v>
      </c>
      <c r="F70" s="92">
        <v>0</v>
      </c>
      <c r="G70" s="91">
        <v>1</v>
      </c>
      <c r="H70" s="92">
        <v>0</v>
      </c>
      <c r="I70" s="93">
        <v>13</v>
      </c>
    </row>
    <row r="71" spans="1:9" hidden="1">
      <c r="A71" s="69" t="s">
        <v>21</v>
      </c>
      <c r="B71" s="92">
        <v>2</v>
      </c>
      <c r="C71" s="91">
        <v>1</v>
      </c>
      <c r="D71" s="92">
        <v>26</v>
      </c>
      <c r="E71" s="91">
        <v>13</v>
      </c>
      <c r="F71" s="92">
        <v>2</v>
      </c>
      <c r="G71" s="91">
        <v>1</v>
      </c>
      <c r="H71" s="92">
        <v>26</v>
      </c>
      <c r="I71" s="93">
        <v>13</v>
      </c>
    </row>
    <row r="72" spans="1:9" hidden="1">
      <c r="A72" s="69" t="s">
        <v>4</v>
      </c>
      <c r="B72" s="92">
        <v>1</v>
      </c>
      <c r="C72" s="94">
        <v>0</v>
      </c>
      <c r="D72" s="92">
        <v>110</v>
      </c>
      <c r="E72" s="94">
        <v>0</v>
      </c>
      <c r="F72" s="92">
        <v>1</v>
      </c>
      <c r="G72" s="94">
        <v>0</v>
      </c>
      <c r="H72" s="92">
        <v>110</v>
      </c>
      <c r="I72" s="95">
        <v>0</v>
      </c>
    </row>
    <row r="73" spans="1:9" ht="16.5" customHeight="1">
      <c r="A73" s="69" t="s">
        <v>13</v>
      </c>
      <c r="B73" s="92">
        <v>11</v>
      </c>
      <c r="C73" s="91">
        <v>0</v>
      </c>
      <c r="D73" s="92">
        <v>174</v>
      </c>
      <c r="E73" s="91">
        <v>0</v>
      </c>
      <c r="F73" s="92">
        <v>11</v>
      </c>
      <c r="G73" s="91">
        <v>0</v>
      </c>
      <c r="H73" s="92">
        <v>174</v>
      </c>
      <c r="I73" s="93">
        <v>0</v>
      </c>
    </row>
    <row r="74" spans="1:9" hidden="1">
      <c r="A74" s="69" t="s">
        <v>17</v>
      </c>
      <c r="B74" s="92">
        <v>0</v>
      </c>
      <c r="C74" s="91">
        <v>0</v>
      </c>
      <c r="D74" s="92">
        <v>0</v>
      </c>
      <c r="E74" s="91">
        <v>0</v>
      </c>
      <c r="F74" s="92">
        <v>0</v>
      </c>
      <c r="G74" s="91">
        <v>0</v>
      </c>
      <c r="H74" s="92">
        <v>0</v>
      </c>
      <c r="I74" s="93">
        <v>0</v>
      </c>
    </row>
    <row r="75" spans="1:9" hidden="1">
      <c r="A75" s="69" t="s">
        <v>24</v>
      </c>
      <c r="B75" s="92">
        <v>0</v>
      </c>
      <c r="C75" s="94">
        <v>0</v>
      </c>
      <c r="D75" s="92">
        <v>0</v>
      </c>
      <c r="E75" s="94">
        <v>0</v>
      </c>
      <c r="F75" s="92">
        <v>0</v>
      </c>
      <c r="G75" s="94">
        <v>0</v>
      </c>
      <c r="H75" s="92">
        <v>0</v>
      </c>
      <c r="I75" s="95">
        <v>0</v>
      </c>
    </row>
    <row r="76" spans="1:9" hidden="1">
      <c r="A76" s="69" t="s">
        <v>26</v>
      </c>
      <c r="B76" s="92">
        <v>189</v>
      </c>
      <c r="C76" s="91">
        <v>175</v>
      </c>
      <c r="D76" s="92">
        <v>3680</v>
      </c>
      <c r="E76" s="91">
        <v>2662</v>
      </c>
      <c r="F76" s="92">
        <v>171</v>
      </c>
      <c r="G76" s="91">
        <v>139</v>
      </c>
      <c r="H76" s="92">
        <v>2730</v>
      </c>
      <c r="I76" s="93">
        <v>2002</v>
      </c>
    </row>
    <row r="77" spans="1:9" hidden="1">
      <c r="A77" s="69" t="s">
        <v>24</v>
      </c>
      <c r="B77" s="92">
        <v>0</v>
      </c>
      <c r="C77" s="91">
        <v>0</v>
      </c>
      <c r="D77" s="92">
        <v>0</v>
      </c>
      <c r="E77" s="91">
        <v>0</v>
      </c>
      <c r="F77" s="92">
        <v>0</v>
      </c>
      <c r="G77" s="91">
        <v>0</v>
      </c>
      <c r="H77" s="92">
        <v>0</v>
      </c>
      <c r="I77" s="93">
        <v>0</v>
      </c>
    </row>
    <row r="78" spans="1:9" hidden="1">
      <c r="A78" s="69" t="s">
        <v>23</v>
      </c>
      <c r="B78" s="92">
        <v>0</v>
      </c>
      <c r="C78" s="91">
        <v>0</v>
      </c>
      <c r="D78" s="92">
        <v>0</v>
      </c>
      <c r="E78" s="91">
        <v>0</v>
      </c>
      <c r="F78" s="92">
        <v>0</v>
      </c>
      <c r="G78" s="91">
        <v>0</v>
      </c>
      <c r="H78" s="92">
        <v>0</v>
      </c>
      <c r="I78" s="93">
        <v>0</v>
      </c>
    </row>
    <row r="79" spans="1:9" hidden="1">
      <c r="A79" s="69" t="s">
        <v>24</v>
      </c>
      <c r="B79" s="92">
        <v>0</v>
      </c>
      <c r="C79" s="91">
        <v>0</v>
      </c>
      <c r="D79" s="92">
        <v>0</v>
      </c>
      <c r="E79" s="91">
        <v>0</v>
      </c>
      <c r="F79" s="92">
        <v>0</v>
      </c>
      <c r="G79" s="91">
        <v>0</v>
      </c>
      <c r="H79" s="92">
        <v>0</v>
      </c>
      <c r="I79" s="93">
        <v>0</v>
      </c>
    </row>
    <row r="80" spans="1:9" ht="21" customHeight="1">
      <c r="A80" s="120" t="s">
        <v>26</v>
      </c>
      <c r="B80" s="121">
        <f t="shared" ref="B80:I80" si="0">SUM(B51:B73)</f>
        <v>189</v>
      </c>
      <c r="C80" s="121">
        <f t="shared" si="0"/>
        <v>197</v>
      </c>
      <c r="D80" s="121">
        <f t="shared" si="0"/>
        <v>3680</v>
      </c>
      <c r="E80" s="121">
        <f t="shared" si="0"/>
        <v>2856</v>
      </c>
      <c r="F80" s="121">
        <f t="shared" si="0"/>
        <v>171</v>
      </c>
      <c r="G80" s="121">
        <f t="shared" si="0"/>
        <v>176</v>
      </c>
      <c r="H80" s="121">
        <f t="shared" si="0"/>
        <v>2730</v>
      </c>
      <c r="I80" s="121">
        <f t="shared" si="0"/>
        <v>2192</v>
      </c>
    </row>
    <row r="81" spans="1:12" s="240" customFormat="1" ht="17.25" customHeight="1">
      <c r="A81" s="246"/>
      <c r="I81" s="236" t="s">
        <v>196</v>
      </c>
      <c r="L81" s="281" t="s">
        <v>299</v>
      </c>
    </row>
    <row r="82" spans="1:12" ht="21" customHeight="1">
      <c r="A82" s="343" t="s">
        <v>180</v>
      </c>
      <c r="B82" s="339" t="s">
        <v>197</v>
      </c>
      <c r="C82" s="340"/>
      <c r="D82" s="341" t="s">
        <v>77</v>
      </c>
      <c r="E82" s="342"/>
      <c r="F82" s="341" t="s">
        <v>199</v>
      </c>
      <c r="G82" s="342"/>
      <c r="H82" s="341" t="s">
        <v>198</v>
      </c>
      <c r="I82" s="342"/>
    </row>
    <row r="83" spans="1:12" ht="15.75" customHeight="1">
      <c r="A83" s="344"/>
      <c r="B83" s="150" t="s">
        <v>195</v>
      </c>
      <c r="C83" s="150" t="s">
        <v>67</v>
      </c>
      <c r="D83" s="150" t="s">
        <v>195</v>
      </c>
      <c r="E83" s="150" t="s">
        <v>67</v>
      </c>
      <c r="F83" s="150" t="s">
        <v>195</v>
      </c>
      <c r="G83" s="150" t="s">
        <v>67</v>
      </c>
      <c r="H83" s="150" t="s">
        <v>195</v>
      </c>
      <c r="I83" s="150" t="s">
        <v>67</v>
      </c>
    </row>
    <row r="84" spans="1:12" ht="19.5" customHeight="1">
      <c r="A84" s="68" t="s">
        <v>68</v>
      </c>
      <c r="B84" s="63">
        <v>5</v>
      </c>
      <c r="C84" s="64">
        <v>2.5380710659898477E-2</v>
      </c>
      <c r="D84" s="63">
        <v>5</v>
      </c>
      <c r="E84" s="64">
        <v>2.8409090909090908E-2</v>
      </c>
      <c r="F84" s="63">
        <v>26</v>
      </c>
      <c r="G84" s="64">
        <v>9.1036414565826337E-3</v>
      </c>
      <c r="H84" s="63">
        <v>26</v>
      </c>
      <c r="I84" s="64">
        <v>1.1861313868613138E-2</v>
      </c>
    </row>
    <row r="85" spans="1:12">
      <c r="A85" s="68" t="s">
        <v>69</v>
      </c>
      <c r="B85" s="63">
        <v>68</v>
      </c>
      <c r="C85" s="64">
        <v>0.34517766497461927</v>
      </c>
      <c r="D85" s="63">
        <v>56</v>
      </c>
      <c r="E85" s="64">
        <v>0.31818181818181818</v>
      </c>
      <c r="F85" s="63">
        <v>535</v>
      </c>
      <c r="G85" s="64">
        <v>0.1873249299719888</v>
      </c>
      <c r="H85" s="63">
        <v>264</v>
      </c>
      <c r="I85" s="64">
        <v>0.12043795620437957</v>
      </c>
    </row>
    <row r="86" spans="1:12">
      <c r="A86" s="68" t="s">
        <v>70</v>
      </c>
      <c r="B86" s="63">
        <v>7</v>
      </c>
      <c r="C86" s="64">
        <v>3.553299492385787E-2</v>
      </c>
      <c r="D86" s="63">
        <v>7</v>
      </c>
      <c r="E86" s="64">
        <v>3.9772727272727272E-2</v>
      </c>
      <c r="F86" s="63">
        <v>68</v>
      </c>
      <c r="G86" s="64">
        <v>2.3809523809523808E-2</v>
      </c>
      <c r="H86" s="63">
        <v>68</v>
      </c>
      <c r="I86" s="64">
        <v>3.1021897810218978E-2</v>
      </c>
    </row>
    <row r="87" spans="1:12">
      <c r="A87" s="68" t="s">
        <v>78</v>
      </c>
      <c r="B87" s="63">
        <v>2</v>
      </c>
      <c r="C87" s="64">
        <v>1.015228426395939E-2</v>
      </c>
      <c r="D87" s="63">
        <v>2</v>
      </c>
      <c r="E87" s="64">
        <v>1.1363636363636364E-2</v>
      </c>
      <c r="F87" s="63">
        <v>54</v>
      </c>
      <c r="G87" s="64">
        <v>1.8907563025210083E-2</v>
      </c>
      <c r="H87" s="63">
        <v>54</v>
      </c>
      <c r="I87" s="64">
        <v>2.4635036496350366E-2</v>
      </c>
    </row>
    <row r="88" spans="1:12">
      <c r="A88" s="68" t="s">
        <v>72</v>
      </c>
      <c r="B88" s="63">
        <v>1</v>
      </c>
      <c r="C88" s="64">
        <v>5.076142131979695E-3</v>
      </c>
      <c r="D88" s="63">
        <v>1</v>
      </c>
      <c r="E88" s="64">
        <v>5.681818181818182E-3</v>
      </c>
      <c r="F88" s="65">
        <v>50</v>
      </c>
      <c r="G88" s="64">
        <v>1.7507002801120448E-2</v>
      </c>
      <c r="H88" s="63">
        <v>50</v>
      </c>
      <c r="I88" s="64">
        <v>2.281021897810219E-2</v>
      </c>
    </row>
    <row r="89" spans="1:12">
      <c r="A89" s="68" t="s">
        <v>73</v>
      </c>
      <c r="B89" s="63">
        <v>34</v>
      </c>
      <c r="C89" s="64">
        <v>0.17258883248730963</v>
      </c>
      <c r="D89" s="63">
        <v>28</v>
      </c>
      <c r="E89" s="64">
        <v>0.15909090909090909</v>
      </c>
      <c r="F89" s="63">
        <v>602</v>
      </c>
      <c r="G89" s="64">
        <v>0.2107843137254902</v>
      </c>
      <c r="H89" s="63">
        <v>453</v>
      </c>
      <c r="I89" s="64">
        <v>0.20666058394160583</v>
      </c>
    </row>
    <row r="90" spans="1:12">
      <c r="A90" s="68" t="s">
        <v>79</v>
      </c>
      <c r="B90" s="63">
        <v>11</v>
      </c>
      <c r="C90" s="64">
        <v>5.5837563451776651E-2</v>
      </c>
      <c r="D90" s="63">
        <v>10</v>
      </c>
      <c r="E90" s="64">
        <v>5.6818181818181816E-2</v>
      </c>
      <c r="F90" s="63">
        <v>158</v>
      </c>
      <c r="G90" s="64">
        <v>5.5322128851540614E-2</v>
      </c>
      <c r="H90" s="63">
        <v>67</v>
      </c>
      <c r="I90" s="64">
        <v>3.0565693430656935E-2</v>
      </c>
    </row>
    <row r="91" spans="1:12">
      <c r="A91" s="72" t="s">
        <v>75</v>
      </c>
      <c r="B91" s="63">
        <v>5</v>
      </c>
      <c r="C91" s="64">
        <v>2.5380710659898477E-2</v>
      </c>
      <c r="D91" s="63">
        <v>5</v>
      </c>
      <c r="E91" s="64">
        <v>2.8409090909090908E-2</v>
      </c>
      <c r="F91" s="63">
        <v>53</v>
      </c>
      <c r="G91" s="64">
        <v>1.8557422969187675E-2</v>
      </c>
      <c r="H91" s="63">
        <v>49</v>
      </c>
      <c r="I91" s="64">
        <v>2.2354014598540146E-2</v>
      </c>
    </row>
    <row r="92" spans="1:12">
      <c r="A92" s="276" t="s">
        <v>80</v>
      </c>
      <c r="B92" s="63">
        <v>64</v>
      </c>
      <c r="C92" s="64">
        <v>0.32487309644670048</v>
      </c>
      <c r="D92" s="63">
        <v>62</v>
      </c>
      <c r="E92" s="64">
        <v>0.35227272727272729</v>
      </c>
      <c r="F92" s="63">
        <v>1310</v>
      </c>
      <c r="G92" s="64">
        <v>0.45868347338935572</v>
      </c>
      <c r="H92" s="63">
        <v>1161</v>
      </c>
      <c r="I92" s="64">
        <v>0.52965328467153283</v>
      </c>
    </row>
    <row r="93" spans="1:12" ht="20.25" customHeight="1">
      <c r="A93" s="113" t="s">
        <v>26</v>
      </c>
      <c r="B93" s="114">
        <v>197</v>
      </c>
      <c r="C93" s="115">
        <v>1</v>
      </c>
      <c r="D93" s="114">
        <v>176</v>
      </c>
      <c r="E93" s="115">
        <v>1</v>
      </c>
      <c r="F93" s="116">
        <v>2856</v>
      </c>
      <c r="G93" s="115">
        <v>1</v>
      </c>
      <c r="H93" s="116">
        <v>2192</v>
      </c>
      <c r="I93" s="115">
        <v>1</v>
      </c>
    </row>
    <row r="94" spans="1:12" ht="9.75" customHeight="1">
      <c r="A94" s="14"/>
      <c r="B94" s="14"/>
      <c r="C94" s="14"/>
      <c r="D94" s="14"/>
      <c r="E94" s="14"/>
      <c r="F94" s="14"/>
      <c r="G94" s="14"/>
      <c r="H94" s="14"/>
      <c r="I94" s="14"/>
    </row>
    <row r="95" spans="1:12" ht="17.25" customHeight="1">
      <c r="A95" s="108" t="s">
        <v>81</v>
      </c>
      <c r="B95" s="111">
        <v>69</v>
      </c>
      <c r="C95" s="112">
        <v>0.35025380710659898</v>
      </c>
      <c r="D95" s="111">
        <v>67</v>
      </c>
      <c r="E95" s="112">
        <v>0.38068181818181818</v>
      </c>
      <c r="F95" s="111">
        <v>1363</v>
      </c>
      <c r="G95" s="112">
        <v>0.47724089635854344</v>
      </c>
      <c r="H95" s="111">
        <v>1210</v>
      </c>
      <c r="I95" s="112">
        <v>0.55200729927007297</v>
      </c>
    </row>
    <row r="96" spans="1:12">
      <c r="A96" s="17" t="s">
        <v>82</v>
      </c>
      <c r="B96" s="63">
        <v>5</v>
      </c>
      <c r="C96" s="64">
        <v>2.5380710659898477E-2</v>
      </c>
      <c r="D96" s="63">
        <v>5</v>
      </c>
      <c r="E96" s="64">
        <v>2.8409090909090908E-2</v>
      </c>
      <c r="F96" s="63">
        <v>53</v>
      </c>
      <c r="G96" s="64">
        <v>1.8557422969187675E-2</v>
      </c>
      <c r="H96" s="63">
        <v>49</v>
      </c>
      <c r="I96" s="64">
        <v>2.2354014598540146E-2</v>
      </c>
    </row>
    <row r="97" spans="1:12">
      <c r="A97" s="17" t="s">
        <v>83</v>
      </c>
      <c r="B97" s="63">
        <v>42</v>
      </c>
      <c r="C97" s="64">
        <v>0.21319796954314721</v>
      </c>
      <c r="D97" s="63">
        <v>41</v>
      </c>
      <c r="E97" s="64">
        <v>0.23295454545454544</v>
      </c>
      <c r="F97" s="63">
        <v>993</v>
      </c>
      <c r="G97" s="64">
        <v>0.34768907563025209</v>
      </c>
      <c r="H97" s="63">
        <v>866</v>
      </c>
      <c r="I97" s="64">
        <v>0.39507299270072993</v>
      </c>
    </row>
    <row r="98" spans="1:12">
      <c r="A98" s="17" t="s">
        <v>84</v>
      </c>
      <c r="B98" s="63">
        <v>13</v>
      </c>
      <c r="C98" s="64">
        <v>6.5989847715736044E-2</v>
      </c>
      <c r="D98" s="63">
        <v>12</v>
      </c>
      <c r="E98" s="64">
        <v>6.8181818181818177E-2</v>
      </c>
      <c r="F98" s="63">
        <v>137</v>
      </c>
      <c r="G98" s="64">
        <v>4.7969187675070031E-2</v>
      </c>
      <c r="H98" s="63">
        <v>122</v>
      </c>
      <c r="I98" s="64">
        <v>5.5656934306569344E-2</v>
      </c>
    </row>
    <row r="99" spans="1:12">
      <c r="A99" s="17" t="s">
        <v>179</v>
      </c>
      <c r="B99" s="66">
        <v>9</v>
      </c>
      <c r="C99" s="67">
        <v>4.5685279187817257E-2</v>
      </c>
      <c r="D99" s="66">
        <v>9</v>
      </c>
      <c r="E99" s="67">
        <v>5.113636363636364E-2</v>
      </c>
      <c r="F99" s="66">
        <v>180</v>
      </c>
      <c r="G99" s="67">
        <v>6.3025210084033612E-2</v>
      </c>
      <c r="H99" s="66">
        <v>173</v>
      </c>
      <c r="I99" s="67">
        <v>7.892335766423357E-2</v>
      </c>
    </row>
    <row r="100" spans="1:12" s="241" customFormat="1" ht="25.5" customHeight="1">
      <c r="A100" s="239"/>
      <c r="I100" s="236" t="s">
        <v>196</v>
      </c>
      <c r="L100" s="280" t="s">
        <v>251</v>
      </c>
    </row>
    <row r="101" spans="1:12" ht="22.5" customHeight="1">
      <c r="A101" s="343" t="s">
        <v>104</v>
      </c>
      <c r="B101" s="339" t="s">
        <v>197</v>
      </c>
      <c r="C101" s="340"/>
      <c r="D101" s="341" t="s">
        <v>77</v>
      </c>
      <c r="E101" s="342"/>
      <c r="F101" s="341" t="s">
        <v>199</v>
      </c>
      <c r="G101" s="342"/>
      <c r="H101" s="341" t="s">
        <v>198</v>
      </c>
      <c r="I101" s="342"/>
    </row>
    <row r="102" spans="1:12" ht="13.5" customHeight="1">
      <c r="A102" s="344"/>
      <c r="B102" s="150" t="s">
        <v>195</v>
      </c>
      <c r="C102" s="150" t="s">
        <v>67</v>
      </c>
      <c r="D102" s="150" t="s">
        <v>195</v>
      </c>
      <c r="E102" s="150" t="s">
        <v>67</v>
      </c>
      <c r="F102" s="150" t="s">
        <v>195</v>
      </c>
      <c r="G102" s="150" t="s">
        <v>67</v>
      </c>
      <c r="H102" s="150" t="s">
        <v>195</v>
      </c>
      <c r="I102" s="150" t="s">
        <v>67</v>
      </c>
    </row>
    <row r="103" spans="1:12" s="154" customFormat="1" ht="19.5" customHeight="1">
      <c r="A103" s="155" t="s">
        <v>68</v>
      </c>
      <c r="B103" s="138">
        <v>16</v>
      </c>
      <c r="C103" s="156">
        <v>8.4656084656084651E-2</v>
      </c>
      <c r="D103" s="138">
        <v>16</v>
      </c>
      <c r="E103" s="156">
        <v>9.3023255813953487E-2</v>
      </c>
      <c r="F103" s="157">
        <v>405</v>
      </c>
      <c r="G103" s="156">
        <v>0.11005434782608696</v>
      </c>
      <c r="H103" s="157">
        <v>181</v>
      </c>
      <c r="I103" s="156">
        <v>6.6300366300366301E-2</v>
      </c>
      <c r="L103"/>
    </row>
    <row r="104" spans="1:12">
      <c r="A104" s="68" t="s">
        <v>69</v>
      </c>
      <c r="B104" s="5">
        <v>69</v>
      </c>
      <c r="C104" s="62">
        <v>0.36507936507936506</v>
      </c>
      <c r="D104" s="5">
        <v>62</v>
      </c>
      <c r="E104" s="62">
        <v>0.36046511627906974</v>
      </c>
      <c r="F104" s="15">
        <v>714</v>
      </c>
      <c r="G104" s="62">
        <v>0.19402173913043477</v>
      </c>
      <c r="H104" s="15">
        <v>508</v>
      </c>
      <c r="I104" s="62">
        <v>0.18608058608058609</v>
      </c>
    </row>
    <row r="105" spans="1:12">
      <c r="A105" s="68" t="s">
        <v>70</v>
      </c>
      <c r="B105" s="5">
        <v>8</v>
      </c>
      <c r="C105" s="62">
        <v>4.2328042328042326E-2</v>
      </c>
      <c r="D105" s="5">
        <v>7</v>
      </c>
      <c r="E105" s="62">
        <v>4.0697674418604654E-2</v>
      </c>
      <c r="F105" s="15">
        <v>98</v>
      </c>
      <c r="G105" s="62">
        <v>2.6630434782608695E-2</v>
      </c>
      <c r="H105" s="15">
        <v>92</v>
      </c>
      <c r="I105" s="62">
        <v>3.3699633699633698E-2</v>
      </c>
    </row>
    <row r="106" spans="1:12">
      <c r="A106" s="68" t="s">
        <v>78</v>
      </c>
      <c r="B106" s="5">
        <v>2</v>
      </c>
      <c r="C106" s="62">
        <v>1.0582010582010581E-2</v>
      </c>
      <c r="D106" s="5">
        <v>2</v>
      </c>
      <c r="E106" s="62">
        <v>1.1627906976744186E-2</v>
      </c>
      <c r="F106" s="15">
        <v>21</v>
      </c>
      <c r="G106" s="62">
        <v>5.7065217391304348E-3</v>
      </c>
      <c r="H106" s="15">
        <v>21</v>
      </c>
      <c r="I106" s="62">
        <v>7.6923076923076927E-3</v>
      </c>
    </row>
    <row r="107" spans="1:12">
      <c r="A107" s="68" t="s">
        <v>72</v>
      </c>
      <c r="B107" s="5">
        <v>3</v>
      </c>
      <c r="C107" s="62">
        <v>1.5873015873015872E-2</v>
      </c>
      <c r="D107" s="5">
        <v>3</v>
      </c>
      <c r="E107" s="62">
        <v>1.7441860465116279E-2</v>
      </c>
      <c r="F107" s="15">
        <v>164</v>
      </c>
      <c r="G107" s="62">
        <v>4.4565217391304347E-2</v>
      </c>
      <c r="H107" s="15">
        <v>164</v>
      </c>
      <c r="I107" s="62">
        <v>6.0073260073260075E-2</v>
      </c>
    </row>
    <row r="108" spans="1:12">
      <c r="A108" s="68" t="s">
        <v>73</v>
      </c>
      <c r="B108" s="5">
        <v>35</v>
      </c>
      <c r="C108" s="62">
        <v>0.18518518518518517</v>
      </c>
      <c r="D108" s="5">
        <v>31</v>
      </c>
      <c r="E108" s="62">
        <v>0.18023255813953487</v>
      </c>
      <c r="F108" s="15">
        <v>876</v>
      </c>
      <c r="G108" s="62">
        <v>0.23804347826086958</v>
      </c>
      <c r="H108" s="15">
        <v>429</v>
      </c>
      <c r="I108" s="62">
        <v>0.15714285714285714</v>
      </c>
      <c r="J108" s="89"/>
    </row>
    <row r="109" spans="1:12">
      <c r="A109" s="68" t="s">
        <v>79</v>
      </c>
      <c r="B109" s="5">
        <v>30</v>
      </c>
      <c r="C109" s="62">
        <v>0.15873015873015872</v>
      </c>
      <c r="D109" s="5">
        <v>29</v>
      </c>
      <c r="E109" s="62">
        <v>0.16860465116279069</v>
      </c>
      <c r="F109" s="15">
        <v>538</v>
      </c>
      <c r="G109" s="62">
        <v>0.14619565217391303</v>
      </c>
      <c r="H109" s="15">
        <v>526</v>
      </c>
      <c r="I109" s="62">
        <v>0.19267399267399268</v>
      </c>
    </row>
    <row r="110" spans="1:12">
      <c r="A110" s="13" t="s">
        <v>75</v>
      </c>
      <c r="B110" s="5">
        <v>2</v>
      </c>
      <c r="C110" s="62">
        <v>1.0582010582010581E-2</v>
      </c>
      <c r="D110" s="5">
        <v>1</v>
      </c>
      <c r="E110" s="62">
        <v>5.8139534883720929E-3</v>
      </c>
      <c r="F110" s="15">
        <v>22</v>
      </c>
      <c r="G110" s="62">
        <v>5.9782608695652176E-3</v>
      </c>
      <c r="H110" s="15">
        <v>7</v>
      </c>
      <c r="I110" s="62">
        <v>2.5641025641025641E-3</v>
      </c>
    </row>
    <row r="111" spans="1:12">
      <c r="A111" s="68" t="s">
        <v>80</v>
      </c>
      <c r="B111" s="5">
        <v>24</v>
      </c>
      <c r="C111" s="62">
        <v>0.12698412698412698</v>
      </c>
      <c r="D111" s="5">
        <v>21</v>
      </c>
      <c r="E111" s="62">
        <v>0.12209302325581395</v>
      </c>
      <c r="F111" s="15">
        <v>842</v>
      </c>
      <c r="G111" s="62">
        <v>0.22880434782608697</v>
      </c>
      <c r="H111" s="15">
        <v>802</v>
      </c>
      <c r="I111" s="62">
        <v>0.29377289377289378</v>
      </c>
    </row>
    <row r="112" spans="1:12" ht="22.5" customHeight="1">
      <c r="A112" s="117" t="s">
        <v>26</v>
      </c>
      <c r="B112" s="118">
        <v>189</v>
      </c>
      <c r="C112" s="119">
        <v>1</v>
      </c>
      <c r="D112" s="118">
        <v>172</v>
      </c>
      <c r="E112" s="119">
        <v>1</v>
      </c>
      <c r="F112" s="118">
        <v>3680</v>
      </c>
      <c r="G112" s="119">
        <v>1</v>
      </c>
      <c r="H112" s="118">
        <v>2730</v>
      </c>
      <c r="I112" s="119">
        <v>1</v>
      </c>
    </row>
    <row r="113" spans="1:12" ht="9.75" customHeight="1">
      <c r="A113" s="14"/>
      <c r="B113" s="14"/>
      <c r="C113" s="14"/>
      <c r="D113" s="14"/>
      <c r="E113" s="14"/>
      <c r="F113" s="14"/>
      <c r="G113" s="14"/>
      <c r="H113" s="14"/>
      <c r="I113" s="14"/>
    </row>
    <row r="114" spans="1:12" ht="18" customHeight="1">
      <c r="A114" s="107" t="s">
        <v>81</v>
      </c>
      <c r="B114" s="108">
        <v>26</v>
      </c>
      <c r="C114" s="109">
        <v>0.13756613756613756</v>
      </c>
      <c r="D114" s="108">
        <v>22</v>
      </c>
      <c r="E114" s="109">
        <v>0.12790697674418605</v>
      </c>
      <c r="F114" s="110">
        <v>864</v>
      </c>
      <c r="G114" s="109">
        <v>0.23478260869565218</v>
      </c>
      <c r="H114" s="108">
        <v>809</v>
      </c>
      <c r="I114" s="109">
        <v>0.29633699633699634</v>
      </c>
    </row>
    <row r="115" spans="1:12">
      <c r="A115" s="17" t="s">
        <v>82</v>
      </c>
      <c r="B115" s="35">
        <v>2</v>
      </c>
      <c r="C115" s="62">
        <v>1.0582010582010581E-2</v>
      </c>
      <c r="D115" s="35">
        <v>1</v>
      </c>
      <c r="E115" s="62">
        <v>5.8139534883720929E-3</v>
      </c>
      <c r="F115" s="35">
        <v>22</v>
      </c>
      <c r="G115" s="62">
        <v>5.9782608695652176E-3</v>
      </c>
      <c r="H115" s="35">
        <v>7</v>
      </c>
      <c r="I115" s="62">
        <v>2.5641025641025602E-3</v>
      </c>
    </row>
    <row r="116" spans="1:12">
      <c r="A116" s="17" t="s">
        <v>83</v>
      </c>
      <c r="B116" s="5">
        <v>16</v>
      </c>
      <c r="C116" s="62">
        <v>8.4656084656084651E-2</v>
      </c>
      <c r="D116" s="5">
        <v>13</v>
      </c>
      <c r="E116" s="62">
        <v>7.5581395348837205E-2</v>
      </c>
      <c r="F116" s="15">
        <v>665</v>
      </c>
      <c r="G116" s="62">
        <v>0.18070652173913043</v>
      </c>
      <c r="H116" s="15">
        <v>625</v>
      </c>
      <c r="I116" s="62">
        <v>0.22893772893772901</v>
      </c>
    </row>
    <row r="117" spans="1:12">
      <c r="A117" s="17" t="s">
        <v>84</v>
      </c>
      <c r="B117" s="5">
        <v>3</v>
      </c>
      <c r="C117" s="62">
        <v>1.5873015873015872E-2</v>
      </c>
      <c r="D117" s="5">
        <v>3</v>
      </c>
      <c r="E117" s="62">
        <v>1.7441860465116279E-2</v>
      </c>
      <c r="F117" s="15">
        <v>32</v>
      </c>
      <c r="G117" s="62">
        <v>8.6956521739130436E-3</v>
      </c>
      <c r="H117" s="15">
        <v>32</v>
      </c>
      <c r="I117" s="62">
        <v>1.1721611721611701E-2</v>
      </c>
    </row>
    <row r="118" spans="1:12">
      <c r="A118" s="17" t="s">
        <v>172</v>
      </c>
      <c r="B118" s="5">
        <v>5</v>
      </c>
      <c r="C118" s="62">
        <v>2.6455026455026454E-2</v>
      </c>
      <c r="D118" s="5">
        <v>5</v>
      </c>
      <c r="E118" s="62">
        <v>2.9069767441860465E-2</v>
      </c>
      <c r="F118" s="15">
        <v>145</v>
      </c>
      <c r="G118" s="62">
        <v>3.940217391304348E-2</v>
      </c>
      <c r="H118" s="15">
        <v>145</v>
      </c>
      <c r="I118" s="62">
        <v>5.3113553113553098E-2</v>
      </c>
    </row>
    <row r="119" spans="1:12" s="240" customFormat="1" ht="22.5" customHeight="1">
      <c r="A119" s="239"/>
      <c r="I119" s="236" t="s">
        <v>196</v>
      </c>
      <c r="L119" s="280" t="s">
        <v>252</v>
      </c>
    </row>
    <row r="120" spans="1:12" ht="22.5" customHeight="1">
      <c r="A120" s="337" t="s">
        <v>181</v>
      </c>
      <c r="B120" s="339" t="s">
        <v>197</v>
      </c>
      <c r="C120" s="340"/>
      <c r="D120" s="341" t="s">
        <v>77</v>
      </c>
      <c r="E120" s="342"/>
      <c r="F120" s="341" t="s">
        <v>199</v>
      </c>
      <c r="G120" s="342"/>
      <c r="H120" s="341" t="s">
        <v>198</v>
      </c>
      <c r="I120" s="342"/>
    </row>
    <row r="121" spans="1:12" ht="15.75" customHeight="1">
      <c r="A121" s="338"/>
      <c r="B121" s="150" t="s">
        <v>195</v>
      </c>
      <c r="C121" s="150" t="s">
        <v>67</v>
      </c>
      <c r="D121" s="150" t="s">
        <v>195</v>
      </c>
      <c r="E121" s="150" t="s">
        <v>67</v>
      </c>
      <c r="F121" s="150" t="s">
        <v>195</v>
      </c>
      <c r="G121" s="150" t="s">
        <v>67</v>
      </c>
      <c r="H121" s="150" t="s">
        <v>195</v>
      </c>
      <c r="I121" s="150" t="s">
        <v>67</v>
      </c>
    </row>
    <row r="122" spans="1:12" s="154" customFormat="1" ht="20.25" customHeight="1">
      <c r="A122" s="5" t="s">
        <v>68</v>
      </c>
      <c r="B122" s="5">
        <v>128</v>
      </c>
      <c r="C122" s="62">
        <v>4.8650703154694032E-2</v>
      </c>
      <c r="D122" s="5">
        <v>94</v>
      </c>
      <c r="E122" s="62">
        <v>5.0893340552246889E-2</v>
      </c>
      <c r="F122" s="5">
        <v>3562</v>
      </c>
      <c r="G122" s="62">
        <v>5.4264038268181956E-2</v>
      </c>
      <c r="H122" s="5">
        <v>2084</v>
      </c>
      <c r="I122" s="62">
        <v>4.9063000282512474E-2</v>
      </c>
    </row>
    <row r="123" spans="1:12">
      <c r="A123" s="13" t="s">
        <v>69</v>
      </c>
      <c r="B123" s="13">
        <v>1394</v>
      </c>
      <c r="C123" s="274">
        <v>0.52983656404408974</v>
      </c>
      <c r="D123" s="13">
        <v>828</v>
      </c>
      <c r="E123" s="274">
        <v>0.44829453167298322</v>
      </c>
      <c r="F123" s="13">
        <v>23576</v>
      </c>
      <c r="G123" s="274">
        <v>0.35916029371439018</v>
      </c>
      <c r="H123" s="13">
        <v>11648</v>
      </c>
      <c r="I123" s="274">
        <v>0.27422544495715229</v>
      </c>
    </row>
    <row r="124" spans="1:12">
      <c r="A124" s="5" t="s">
        <v>70</v>
      </c>
      <c r="B124" s="5">
        <v>82</v>
      </c>
      <c r="C124" s="62">
        <v>3.1166856708475865E-2</v>
      </c>
      <c r="D124" s="5">
        <v>80</v>
      </c>
      <c r="E124" s="62">
        <v>4.3313481321061179E-2</v>
      </c>
      <c r="F124" s="5">
        <v>1288</v>
      </c>
      <c r="G124" s="62">
        <v>1.9621583742116328E-2</v>
      </c>
      <c r="H124" s="5">
        <v>1094</v>
      </c>
      <c r="I124" s="62">
        <v>2.5755720877672098E-2</v>
      </c>
    </row>
    <row r="125" spans="1:12">
      <c r="A125" s="5" t="s">
        <v>71</v>
      </c>
      <c r="B125" s="5">
        <v>23</v>
      </c>
      <c r="C125" s="62">
        <v>8.7419232231090837E-3</v>
      </c>
      <c r="D125" s="5">
        <v>19</v>
      </c>
      <c r="E125" s="62">
        <v>1.028695181375203E-2</v>
      </c>
      <c r="F125" s="5">
        <v>696</v>
      </c>
      <c r="G125" s="62">
        <v>1.0602967612199506E-2</v>
      </c>
      <c r="H125" s="5">
        <v>468</v>
      </c>
      <c r="I125" s="62">
        <v>1.1017986627742725E-2</v>
      </c>
    </row>
    <row r="126" spans="1:12">
      <c r="A126" s="13" t="s">
        <v>72</v>
      </c>
      <c r="B126" s="13">
        <v>76</v>
      </c>
      <c r="C126" s="274">
        <v>2.8886354998099582E-2</v>
      </c>
      <c r="D126" s="13">
        <v>71</v>
      </c>
      <c r="E126" s="274">
        <v>3.8440714672441798E-2</v>
      </c>
      <c r="F126" s="13">
        <v>12615</v>
      </c>
      <c r="G126" s="274">
        <v>0.19217878797111607</v>
      </c>
      <c r="H126" s="13">
        <v>10709</v>
      </c>
      <c r="I126" s="274">
        <v>0.25211884358225822</v>
      </c>
    </row>
    <row r="127" spans="1:12">
      <c r="A127" s="13" t="s">
        <v>73</v>
      </c>
      <c r="B127" s="13">
        <v>336</v>
      </c>
      <c r="C127" s="274">
        <v>0.12770809578107184</v>
      </c>
      <c r="D127" s="13">
        <v>273</v>
      </c>
      <c r="E127" s="274">
        <v>0.14780725500812128</v>
      </c>
      <c r="F127" s="13">
        <v>11398</v>
      </c>
      <c r="G127" s="274">
        <v>0.17363882879863501</v>
      </c>
      <c r="H127" s="13">
        <v>7609</v>
      </c>
      <c r="I127" s="274">
        <v>0.17913645352669744</v>
      </c>
    </row>
    <row r="128" spans="1:12">
      <c r="A128" s="5" t="s">
        <v>74</v>
      </c>
      <c r="B128" s="5">
        <v>275</v>
      </c>
      <c r="C128" s="62">
        <v>0.10452299505891297</v>
      </c>
      <c r="D128" s="5">
        <v>198</v>
      </c>
      <c r="E128" s="62">
        <v>0.10720086626962642</v>
      </c>
      <c r="F128" s="5">
        <v>5463</v>
      </c>
      <c r="G128" s="62">
        <v>8.3224155266445263E-2</v>
      </c>
      <c r="H128" s="5">
        <v>3215</v>
      </c>
      <c r="I128" s="62">
        <v>7.5689801299557394E-2</v>
      </c>
    </row>
    <row r="129" spans="1:12">
      <c r="A129" s="5" t="s">
        <v>75</v>
      </c>
      <c r="B129" s="5">
        <v>34</v>
      </c>
      <c r="C129" s="62">
        <v>1.2922843025465602E-2</v>
      </c>
      <c r="D129" s="5">
        <v>28</v>
      </c>
      <c r="E129" s="62">
        <v>1.5159718462371413E-2</v>
      </c>
      <c r="F129" s="5">
        <v>699</v>
      </c>
      <c r="G129" s="62">
        <v>1.0648670058803815E-2</v>
      </c>
      <c r="H129" s="5">
        <v>302</v>
      </c>
      <c r="I129" s="62">
        <v>7.1098973537997929E-3</v>
      </c>
    </row>
    <row r="130" spans="1:12">
      <c r="A130" s="5" t="s">
        <v>76</v>
      </c>
      <c r="B130" s="5">
        <v>283</v>
      </c>
      <c r="C130" s="62">
        <v>0.10756366400608133</v>
      </c>
      <c r="D130" s="5">
        <v>256</v>
      </c>
      <c r="E130" s="62">
        <v>0.13860314022739578</v>
      </c>
      <c r="F130" s="5">
        <v>6345</v>
      </c>
      <c r="G130" s="62">
        <v>9.6660674568111879E-2</v>
      </c>
      <c r="H130" s="5">
        <v>5347</v>
      </c>
      <c r="I130" s="62">
        <v>0.12588285149260758</v>
      </c>
    </row>
    <row r="131" spans="1:12" s="106" customFormat="1" ht="18.75" customHeight="1">
      <c r="A131" s="13" t="s">
        <v>26</v>
      </c>
      <c r="B131" s="13">
        <v>2631</v>
      </c>
      <c r="C131" s="62">
        <v>1</v>
      </c>
      <c r="D131" s="13">
        <v>1847</v>
      </c>
      <c r="E131" s="62">
        <v>1</v>
      </c>
      <c r="F131" s="13">
        <v>65642</v>
      </c>
      <c r="G131" s="62">
        <v>1</v>
      </c>
      <c r="H131" s="13">
        <v>42476</v>
      </c>
      <c r="I131" s="62">
        <v>1</v>
      </c>
    </row>
    <row r="132" spans="1:12" s="241" customFormat="1" ht="17.25" customHeight="1">
      <c r="A132" s="242"/>
      <c r="B132" s="243"/>
      <c r="C132" s="244"/>
      <c r="D132" s="243"/>
      <c r="E132" s="244"/>
      <c r="F132" s="243"/>
      <c r="G132" s="244"/>
      <c r="H132" s="243"/>
      <c r="I132" s="236" t="s">
        <v>196</v>
      </c>
      <c r="L132" s="233" t="s">
        <v>250</v>
      </c>
    </row>
    <row r="133" spans="1:12" hidden="1">
      <c r="A133" s="98" t="s">
        <v>175</v>
      </c>
      <c r="B133" s="99" t="e">
        <f>#REF!-B134</f>
        <v>#REF!</v>
      </c>
      <c r="C133" s="100"/>
      <c r="D133" s="99" t="e">
        <f>#REF!-D134</f>
        <v>#REF!</v>
      </c>
      <c r="E133" s="100"/>
      <c r="F133" s="99" t="e">
        <f>#REF!-F134</f>
        <v>#REF!</v>
      </c>
      <c r="G133" s="100"/>
      <c r="H133" s="99" t="e">
        <f>#REF!-H134</f>
        <v>#REF!</v>
      </c>
      <c r="I133" s="100"/>
    </row>
    <row r="134" spans="1:12" ht="10.5" hidden="1" customHeight="1">
      <c r="A134" s="98" t="s">
        <v>176</v>
      </c>
      <c r="B134" s="101">
        <f>I14</f>
        <v>2639</v>
      </c>
      <c r="C134" s="98"/>
      <c r="D134" s="101">
        <f>I15</f>
        <v>1858</v>
      </c>
      <c r="E134" s="98"/>
      <c r="F134" s="101">
        <f>I18</f>
        <v>65742</v>
      </c>
      <c r="G134" s="98"/>
      <c r="H134" s="101">
        <f>I19</f>
        <v>42664</v>
      </c>
      <c r="I134" s="98"/>
    </row>
    <row r="135" spans="1:12" ht="4.5" hidden="1" customHeight="1"/>
    <row r="136" spans="1:12" ht="19.5" customHeight="1">
      <c r="A136" s="311" t="s">
        <v>85</v>
      </c>
      <c r="B136" s="314" t="s">
        <v>206</v>
      </c>
      <c r="C136" s="315"/>
      <c r="D136" s="315"/>
      <c r="E136" s="315"/>
      <c r="F136" s="316"/>
      <c r="G136" s="312" t="s">
        <v>86</v>
      </c>
      <c r="H136" s="313"/>
      <c r="I136" s="313"/>
    </row>
    <row r="137" spans="1:12" ht="21" customHeight="1">
      <c r="A137" s="311"/>
      <c r="B137" s="102">
        <v>2009</v>
      </c>
      <c r="C137" s="102">
        <v>2010</v>
      </c>
      <c r="D137" s="102">
        <v>2011</v>
      </c>
      <c r="E137" s="102">
        <v>2012</v>
      </c>
      <c r="F137" s="97">
        <v>2013</v>
      </c>
      <c r="G137" s="96" t="s">
        <v>247</v>
      </c>
      <c r="H137" s="96" t="s">
        <v>190</v>
      </c>
      <c r="I137" s="96" t="s">
        <v>97</v>
      </c>
      <c r="K137" s="96" t="s">
        <v>177</v>
      </c>
    </row>
    <row r="138" spans="1:12" ht="4.5" customHeight="1">
      <c r="A138" s="18"/>
      <c r="B138" s="18"/>
      <c r="C138" s="18"/>
      <c r="D138" s="18"/>
      <c r="E138" s="18"/>
      <c r="F138" s="18"/>
      <c r="G138" s="18"/>
      <c r="H138" s="18"/>
      <c r="I138" s="18"/>
      <c r="K138" s="18"/>
    </row>
    <row r="139" spans="1:12">
      <c r="A139" s="47" t="s">
        <v>3</v>
      </c>
      <c r="B139" s="47">
        <v>66</v>
      </c>
      <c r="C139" s="47">
        <v>109</v>
      </c>
      <c r="D139" s="130">
        <v>74</v>
      </c>
      <c r="E139" s="130">
        <v>73</v>
      </c>
      <c r="F139" s="130">
        <v>48</v>
      </c>
      <c r="G139" s="48">
        <f t="shared" ref="G139:G164" si="1">F139+K139</f>
        <v>806</v>
      </c>
      <c r="H139" s="50">
        <f t="shared" ref="H139:H164" si="2">G139/11</f>
        <v>73.272727272727266</v>
      </c>
      <c r="I139" s="48">
        <f>1+I138</f>
        <v>1</v>
      </c>
      <c r="K139" s="48">
        <v>758</v>
      </c>
    </row>
    <row r="140" spans="1:12">
      <c r="A140" s="47" t="s">
        <v>5</v>
      </c>
      <c r="B140" s="47">
        <v>57</v>
      </c>
      <c r="C140" s="47">
        <v>40</v>
      </c>
      <c r="D140" s="130">
        <v>20</v>
      </c>
      <c r="E140" s="130">
        <v>21</v>
      </c>
      <c r="F140" s="130">
        <v>24</v>
      </c>
      <c r="G140" s="48">
        <f t="shared" si="1"/>
        <v>322</v>
      </c>
      <c r="H140" s="50">
        <f t="shared" si="2"/>
        <v>29.272727272727273</v>
      </c>
      <c r="I140" s="48">
        <f t="shared" ref="I140:I163" si="3">1+I139</f>
        <v>2</v>
      </c>
      <c r="K140" s="48">
        <v>298</v>
      </c>
    </row>
    <row r="141" spans="1:12">
      <c r="A141" s="47" t="s">
        <v>9</v>
      </c>
      <c r="B141" s="47">
        <v>8</v>
      </c>
      <c r="C141" s="47">
        <v>20</v>
      </c>
      <c r="D141" s="130">
        <v>32</v>
      </c>
      <c r="E141" s="130">
        <v>13</v>
      </c>
      <c r="F141" s="130">
        <v>21</v>
      </c>
      <c r="G141" s="48">
        <f t="shared" si="1"/>
        <v>258</v>
      </c>
      <c r="H141" s="50">
        <f t="shared" si="2"/>
        <v>23.454545454545453</v>
      </c>
      <c r="I141" s="48">
        <f t="shared" si="3"/>
        <v>3</v>
      </c>
      <c r="K141" s="48">
        <v>237</v>
      </c>
    </row>
    <row r="142" spans="1:12" ht="13.5" customHeight="1">
      <c r="A142" s="47" t="s">
        <v>2</v>
      </c>
      <c r="B142" s="47">
        <v>37</v>
      </c>
      <c r="C142" s="47">
        <v>24</v>
      </c>
      <c r="D142" s="130">
        <v>35</v>
      </c>
      <c r="E142" s="130">
        <v>20</v>
      </c>
      <c r="F142" s="130">
        <v>23</v>
      </c>
      <c r="G142" s="48">
        <f t="shared" si="1"/>
        <v>230</v>
      </c>
      <c r="H142" s="50">
        <f t="shared" si="2"/>
        <v>20.90909090909091</v>
      </c>
      <c r="I142" s="48">
        <f t="shared" si="3"/>
        <v>4</v>
      </c>
      <c r="K142" s="48">
        <v>207</v>
      </c>
    </row>
    <row r="143" spans="1:12">
      <c r="A143" s="47" t="s">
        <v>11</v>
      </c>
      <c r="B143" s="47">
        <v>26</v>
      </c>
      <c r="C143" s="48">
        <v>9</v>
      </c>
      <c r="D143" s="130">
        <v>26</v>
      </c>
      <c r="E143" s="130">
        <v>10</v>
      </c>
      <c r="F143" s="130">
        <v>20</v>
      </c>
      <c r="G143" s="48">
        <f t="shared" si="1"/>
        <v>198</v>
      </c>
      <c r="H143" s="50">
        <f t="shared" si="2"/>
        <v>18</v>
      </c>
      <c r="I143" s="48">
        <f t="shared" si="3"/>
        <v>5</v>
      </c>
      <c r="K143" s="48">
        <v>178</v>
      </c>
    </row>
    <row r="144" spans="1:12">
      <c r="A144" s="47" t="s">
        <v>15</v>
      </c>
      <c r="B144" s="47">
        <v>31</v>
      </c>
      <c r="C144" s="47">
        <v>10</v>
      </c>
      <c r="D144" s="130">
        <v>10</v>
      </c>
      <c r="E144" s="130">
        <v>24</v>
      </c>
      <c r="F144" s="49">
        <v>9</v>
      </c>
      <c r="G144" s="48">
        <f t="shared" si="1"/>
        <v>186</v>
      </c>
      <c r="H144" s="50">
        <f t="shared" si="2"/>
        <v>16.90909090909091</v>
      </c>
      <c r="I144" s="48">
        <f t="shared" si="3"/>
        <v>6</v>
      </c>
      <c r="K144" s="48">
        <v>177</v>
      </c>
    </row>
    <row r="145" spans="1:11">
      <c r="A145" s="47" t="s">
        <v>6</v>
      </c>
      <c r="B145" s="47">
        <v>47</v>
      </c>
      <c r="C145" s="47">
        <v>26</v>
      </c>
      <c r="D145" s="130">
        <v>14</v>
      </c>
      <c r="E145" s="130">
        <v>12</v>
      </c>
      <c r="F145" s="130">
        <v>15</v>
      </c>
      <c r="G145" s="48">
        <f t="shared" si="1"/>
        <v>143</v>
      </c>
      <c r="H145" s="50">
        <f t="shared" si="2"/>
        <v>13</v>
      </c>
      <c r="I145" s="48">
        <f t="shared" si="3"/>
        <v>7</v>
      </c>
      <c r="K145" s="48">
        <v>128</v>
      </c>
    </row>
    <row r="146" spans="1:11">
      <c r="A146" s="47" t="s">
        <v>16</v>
      </c>
      <c r="B146" s="47">
        <v>12</v>
      </c>
      <c r="C146" s="47">
        <v>15</v>
      </c>
      <c r="D146" s="130">
        <v>17</v>
      </c>
      <c r="E146" s="130">
        <v>13</v>
      </c>
      <c r="F146" s="130">
        <v>15</v>
      </c>
      <c r="G146" s="48">
        <f t="shared" si="1"/>
        <v>132</v>
      </c>
      <c r="H146" s="50">
        <f t="shared" si="2"/>
        <v>12</v>
      </c>
      <c r="I146" s="48">
        <f t="shared" si="3"/>
        <v>8</v>
      </c>
      <c r="K146" s="48">
        <v>117</v>
      </c>
    </row>
    <row r="147" spans="1:11">
      <c r="A147" s="47" t="s">
        <v>12</v>
      </c>
      <c r="B147" s="47">
        <v>11</v>
      </c>
      <c r="C147" s="47">
        <v>17</v>
      </c>
      <c r="D147" s="130">
        <v>32</v>
      </c>
      <c r="E147" s="49">
        <v>7</v>
      </c>
      <c r="F147" s="49">
        <v>7</v>
      </c>
      <c r="G147" s="48">
        <f t="shared" si="1"/>
        <v>112</v>
      </c>
      <c r="H147" s="50">
        <f t="shared" si="2"/>
        <v>10.181818181818182</v>
      </c>
      <c r="I147" s="48">
        <f t="shared" si="3"/>
        <v>9</v>
      </c>
      <c r="K147" s="48">
        <v>105</v>
      </c>
    </row>
    <row r="148" spans="1:11">
      <c r="A148" s="47" t="s">
        <v>7</v>
      </c>
      <c r="B148" s="48">
        <v>5</v>
      </c>
      <c r="C148" s="48">
        <v>1</v>
      </c>
      <c r="D148" s="49">
        <v>5</v>
      </c>
      <c r="E148" s="49">
        <v>6</v>
      </c>
      <c r="F148" s="49">
        <v>9</v>
      </c>
      <c r="G148" s="48">
        <f t="shared" si="1"/>
        <v>73</v>
      </c>
      <c r="H148" s="50">
        <f t="shared" si="2"/>
        <v>6.6363636363636367</v>
      </c>
      <c r="I148" s="48">
        <f t="shared" si="3"/>
        <v>10</v>
      </c>
      <c r="K148" s="48">
        <v>64</v>
      </c>
    </row>
    <row r="149" spans="1:11">
      <c r="A149" s="47" t="s">
        <v>10</v>
      </c>
      <c r="B149" s="48">
        <v>6</v>
      </c>
      <c r="C149" s="48">
        <v>8</v>
      </c>
      <c r="D149" s="130">
        <v>10</v>
      </c>
      <c r="E149" s="49">
        <v>8</v>
      </c>
      <c r="F149" s="130">
        <v>17</v>
      </c>
      <c r="G149" s="48">
        <f t="shared" si="1"/>
        <v>64</v>
      </c>
      <c r="H149" s="50">
        <f t="shared" si="2"/>
        <v>5.8181818181818183</v>
      </c>
      <c r="I149" s="48">
        <f t="shared" si="3"/>
        <v>11</v>
      </c>
      <c r="K149" s="48">
        <v>47</v>
      </c>
    </row>
    <row r="150" spans="1:11">
      <c r="A150" s="47" t="s">
        <v>18</v>
      </c>
      <c r="B150" s="48">
        <v>6</v>
      </c>
      <c r="C150" s="48">
        <v>7</v>
      </c>
      <c r="D150" s="130">
        <v>17</v>
      </c>
      <c r="E150" s="49">
        <v>3</v>
      </c>
      <c r="F150" s="49">
        <v>2</v>
      </c>
      <c r="G150" s="48">
        <f t="shared" si="1"/>
        <v>52</v>
      </c>
      <c r="H150" s="50">
        <f t="shared" si="2"/>
        <v>4.7272727272727275</v>
      </c>
      <c r="I150" s="48">
        <f t="shared" si="3"/>
        <v>12</v>
      </c>
      <c r="K150" s="48">
        <v>50</v>
      </c>
    </row>
    <row r="151" spans="1:11">
      <c r="A151" s="47" t="s">
        <v>14</v>
      </c>
      <c r="B151" s="48">
        <v>1</v>
      </c>
      <c r="C151" s="48">
        <v>3</v>
      </c>
      <c r="D151" s="49">
        <v>2</v>
      </c>
      <c r="E151" s="49">
        <v>9</v>
      </c>
      <c r="F151" s="49">
        <v>2</v>
      </c>
      <c r="G151" s="48">
        <f t="shared" si="1"/>
        <v>46</v>
      </c>
      <c r="H151" s="50">
        <f t="shared" si="2"/>
        <v>4.1818181818181817</v>
      </c>
      <c r="I151" s="48">
        <f t="shared" si="3"/>
        <v>13</v>
      </c>
      <c r="K151" s="48">
        <v>44</v>
      </c>
    </row>
    <row r="152" spans="1:11">
      <c r="A152" s="47" t="s">
        <v>25</v>
      </c>
      <c r="B152" s="48">
        <v>5</v>
      </c>
      <c r="C152" s="48">
        <v>3</v>
      </c>
      <c r="D152" s="130">
        <v>14</v>
      </c>
      <c r="E152" s="49">
        <v>2</v>
      </c>
      <c r="F152" s="49">
        <v>4</v>
      </c>
      <c r="G152" s="48">
        <f t="shared" si="1"/>
        <v>42</v>
      </c>
      <c r="H152" s="50">
        <f t="shared" si="2"/>
        <v>3.8181818181818183</v>
      </c>
      <c r="I152" s="48">
        <f t="shared" si="3"/>
        <v>14</v>
      </c>
      <c r="K152" s="48">
        <v>38</v>
      </c>
    </row>
    <row r="153" spans="1:11">
      <c r="A153" s="47" t="s">
        <v>13</v>
      </c>
      <c r="B153" s="48"/>
      <c r="C153" s="48">
        <v>4</v>
      </c>
      <c r="D153" s="49">
        <v>8</v>
      </c>
      <c r="E153" s="49">
        <v>13</v>
      </c>
      <c r="F153" s="49">
        <v>0</v>
      </c>
      <c r="G153" s="48">
        <f t="shared" si="1"/>
        <v>37</v>
      </c>
      <c r="H153" s="50">
        <f t="shared" si="2"/>
        <v>3.3636363636363638</v>
      </c>
      <c r="I153" s="48">
        <f t="shared" si="3"/>
        <v>15</v>
      </c>
      <c r="K153" s="48">
        <v>37</v>
      </c>
    </row>
    <row r="154" spans="1:11">
      <c r="A154" s="47" t="s">
        <v>21</v>
      </c>
      <c r="B154" s="48">
        <v>9</v>
      </c>
      <c r="C154" s="48">
        <v>5</v>
      </c>
      <c r="D154" s="49">
        <v>1</v>
      </c>
      <c r="E154" s="49">
        <v>2</v>
      </c>
      <c r="F154" s="49">
        <v>1</v>
      </c>
      <c r="G154" s="48">
        <f t="shared" si="1"/>
        <v>27</v>
      </c>
      <c r="H154" s="50">
        <f t="shared" si="2"/>
        <v>2.4545454545454546</v>
      </c>
      <c r="I154" s="48">
        <f t="shared" si="3"/>
        <v>16</v>
      </c>
      <c r="K154" s="48">
        <v>26</v>
      </c>
    </row>
    <row r="155" spans="1:11" ht="12.75" customHeight="1">
      <c r="A155" s="47" t="s">
        <v>19</v>
      </c>
      <c r="B155" s="48">
        <v>4</v>
      </c>
      <c r="C155" s="48">
        <v>1</v>
      </c>
      <c r="D155" s="130">
        <v>13</v>
      </c>
      <c r="E155" s="49">
        <v>3</v>
      </c>
      <c r="F155" s="49">
        <v>2</v>
      </c>
      <c r="G155" s="48">
        <f t="shared" si="1"/>
        <v>26</v>
      </c>
      <c r="H155" s="50">
        <f t="shared" si="2"/>
        <v>2.3636363636363638</v>
      </c>
      <c r="I155" s="48">
        <f t="shared" si="3"/>
        <v>17</v>
      </c>
      <c r="K155" s="48">
        <v>24</v>
      </c>
    </row>
    <row r="156" spans="1:11" ht="12.75" customHeight="1">
      <c r="A156" s="47" t="s">
        <v>22</v>
      </c>
      <c r="B156" s="47">
        <v>10</v>
      </c>
      <c r="C156" s="48">
        <v>1</v>
      </c>
      <c r="D156" s="49">
        <v>0</v>
      </c>
      <c r="E156" s="49">
        <v>1</v>
      </c>
      <c r="F156" s="49">
        <v>4</v>
      </c>
      <c r="G156" s="48">
        <f t="shared" si="1"/>
        <v>20</v>
      </c>
      <c r="H156" s="50">
        <f t="shared" si="2"/>
        <v>1.8181818181818181</v>
      </c>
      <c r="I156" s="48">
        <f t="shared" si="3"/>
        <v>18</v>
      </c>
      <c r="K156" s="48">
        <v>16</v>
      </c>
    </row>
    <row r="157" spans="1:11" ht="12.75" customHeight="1">
      <c r="A157" s="47" t="s">
        <v>20</v>
      </c>
      <c r="B157" s="48">
        <v>5</v>
      </c>
      <c r="C157" s="48">
        <v>1</v>
      </c>
      <c r="D157" s="49">
        <v>3</v>
      </c>
      <c r="E157" s="49">
        <v>1</v>
      </c>
      <c r="F157" s="49">
        <v>1</v>
      </c>
      <c r="G157" s="48">
        <f t="shared" si="1"/>
        <v>16</v>
      </c>
      <c r="H157" s="50">
        <f t="shared" si="2"/>
        <v>1.4545454545454546</v>
      </c>
      <c r="I157" s="48">
        <f t="shared" si="3"/>
        <v>19</v>
      </c>
      <c r="K157" s="48">
        <v>15</v>
      </c>
    </row>
    <row r="158" spans="1:11" ht="12.75" customHeight="1">
      <c r="A158" s="47" t="s">
        <v>17</v>
      </c>
      <c r="B158" s="48"/>
      <c r="C158" s="48">
        <v>0</v>
      </c>
      <c r="D158" s="49">
        <v>0</v>
      </c>
      <c r="E158" s="49">
        <v>3</v>
      </c>
      <c r="F158" s="49"/>
      <c r="G158" s="48">
        <f t="shared" si="1"/>
        <v>11</v>
      </c>
      <c r="H158" s="50">
        <f t="shared" si="2"/>
        <v>1</v>
      </c>
      <c r="I158" s="48">
        <f t="shared" si="3"/>
        <v>20</v>
      </c>
      <c r="K158" s="48">
        <v>11</v>
      </c>
    </row>
    <row r="159" spans="1:11" ht="12" customHeight="1">
      <c r="A159" s="47" t="s">
        <v>87</v>
      </c>
      <c r="B159" s="48"/>
      <c r="C159" s="48">
        <v>0</v>
      </c>
      <c r="D159" s="49">
        <v>0</v>
      </c>
      <c r="E159" s="49">
        <v>1</v>
      </c>
      <c r="F159" s="49">
        <v>1</v>
      </c>
      <c r="G159" s="48">
        <f t="shared" si="1"/>
        <v>10</v>
      </c>
      <c r="H159" s="50">
        <f t="shared" si="2"/>
        <v>0.90909090909090906</v>
      </c>
      <c r="I159" s="48">
        <f t="shared" si="3"/>
        <v>21</v>
      </c>
      <c r="K159" s="48">
        <v>9</v>
      </c>
    </row>
    <row r="160" spans="1:11" ht="12" customHeight="1">
      <c r="A160" s="47" t="s">
        <v>8</v>
      </c>
      <c r="B160" s="48">
        <v>1</v>
      </c>
      <c r="C160" s="48">
        <v>0</v>
      </c>
      <c r="D160" s="49">
        <v>0</v>
      </c>
      <c r="E160" s="49">
        <v>0</v>
      </c>
      <c r="F160" s="49">
        <v>2</v>
      </c>
      <c r="G160" s="48">
        <f t="shared" si="1"/>
        <v>10</v>
      </c>
      <c r="H160" s="50">
        <f t="shared" si="2"/>
        <v>0.90909090909090906</v>
      </c>
      <c r="I160" s="48">
        <f t="shared" si="3"/>
        <v>22</v>
      </c>
      <c r="K160" s="48">
        <v>8</v>
      </c>
    </row>
    <row r="161" spans="1:132" ht="12" customHeight="1">
      <c r="A161" s="47" t="s">
        <v>4</v>
      </c>
      <c r="B161" s="48"/>
      <c r="C161" s="48">
        <v>0</v>
      </c>
      <c r="D161" s="49">
        <v>1</v>
      </c>
      <c r="E161" s="49">
        <v>2</v>
      </c>
      <c r="F161" s="49">
        <v>2</v>
      </c>
      <c r="G161" s="48">
        <f t="shared" si="1"/>
        <v>8</v>
      </c>
      <c r="H161" s="50">
        <f t="shared" si="2"/>
        <v>0.72727272727272729</v>
      </c>
      <c r="I161" s="48">
        <f t="shared" si="3"/>
        <v>23</v>
      </c>
      <c r="K161" s="48">
        <v>6</v>
      </c>
    </row>
    <row r="162" spans="1:132" ht="12" customHeight="1">
      <c r="A162" s="47" t="s">
        <v>23</v>
      </c>
      <c r="B162" s="48"/>
      <c r="C162" s="48">
        <v>1</v>
      </c>
      <c r="D162" s="49">
        <v>0</v>
      </c>
      <c r="E162" s="49">
        <v>1</v>
      </c>
      <c r="F162" s="49">
        <v>1</v>
      </c>
      <c r="G162" s="48">
        <f t="shared" si="1"/>
        <v>3</v>
      </c>
      <c r="H162" s="50">
        <f t="shared" si="2"/>
        <v>0.27272727272727271</v>
      </c>
      <c r="I162" s="48">
        <f t="shared" si="3"/>
        <v>24</v>
      </c>
      <c r="K162" s="48">
        <v>2</v>
      </c>
    </row>
    <row r="163" spans="1:132" ht="12" customHeight="1">
      <c r="A163" s="47" t="s">
        <v>24</v>
      </c>
      <c r="B163" s="48">
        <v>1</v>
      </c>
      <c r="C163" s="48">
        <v>0</v>
      </c>
      <c r="D163" s="49">
        <v>0</v>
      </c>
      <c r="E163" s="49">
        <v>0</v>
      </c>
      <c r="F163" s="49">
        <v>0</v>
      </c>
      <c r="G163" s="48">
        <f t="shared" si="1"/>
        <v>1</v>
      </c>
      <c r="H163" s="50">
        <f t="shared" si="2"/>
        <v>9.0909090909090912E-2</v>
      </c>
      <c r="I163" s="48">
        <f t="shared" si="3"/>
        <v>25</v>
      </c>
      <c r="K163" s="48">
        <v>1</v>
      </c>
      <c r="L163" s="247" t="s">
        <v>255</v>
      </c>
    </row>
    <row r="164" spans="1:132" ht="12" customHeight="1">
      <c r="A164" s="147" t="s">
        <v>26</v>
      </c>
      <c r="B164" s="147">
        <v>348</v>
      </c>
      <c r="C164" s="147">
        <v>305</v>
      </c>
      <c r="D164" s="147">
        <v>334</v>
      </c>
      <c r="E164" s="147">
        <f>SUM(E139:E163)</f>
        <v>248</v>
      </c>
      <c r="F164" s="47">
        <v>230</v>
      </c>
      <c r="G164" s="47">
        <f t="shared" si="1"/>
        <v>2833</v>
      </c>
      <c r="H164" s="54">
        <f t="shared" si="2"/>
        <v>257.54545454545456</v>
      </c>
      <c r="I164" s="47"/>
      <c r="K164" s="47">
        <v>2603</v>
      </c>
    </row>
    <row r="165" spans="1:132" s="76" customFormat="1" ht="23.25" hidden="1" customHeight="1">
      <c r="A165" s="73" t="s">
        <v>168</v>
      </c>
      <c r="B165" s="73" t="s">
        <v>107</v>
      </c>
      <c r="C165" s="73" t="s">
        <v>85</v>
      </c>
      <c r="D165" s="75" t="s">
        <v>167</v>
      </c>
      <c r="E165" s="75" t="s">
        <v>156</v>
      </c>
      <c r="F165" s="73" t="s">
        <v>109</v>
      </c>
      <c r="G165" s="73" t="s">
        <v>166</v>
      </c>
      <c r="H165" s="318" t="s">
        <v>108</v>
      </c>
      <c r="I165" s="318"/>
    </row>
    <row r="166" spans="1:132" s="77" customFormat="1" ht="23.25" hidden="1" customHeight="1">
      <c r="A166" s="90" t="s">
        <v>122</v>
      </c>
      <c r="B166" s="74" t="s">
        <v>121</v>
      </c>
      <c r="C166" s="74" t="s">
        <v>22</v>
      </c>
      <c r="D166" s="74" t="s">
        <v>169</v>
      </c>
      <c r="E166" s="79">
        <v>40952</v>
      </c>
      <c r="F166" s="74">
        <v>6</v>
      </c>
      <c r="G166" s="74" t="s">
        <v>130</v>
      </c>
      <c r="H166" s="317" t="s">
        <v>123</v>
      </c>
      <c r="I166" s="317"/>
      <c r="J166" s="80"/>
      <c r="M166" s="80"/>
      <c r="N166" s="80"/>
      <c r="P166" s="80"/>
      <c r="Q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</row>
    <row r="167" spans="1:132" s="77" customFormat="1" ht="23.25" hidden="1" customHeight="1">
      <c r="A167" s="74" t="s">
        <v>125</v>
      </c>
      <c r="B167" s="74" t="s">
        <v>124</v>
      </c>
      <c r="C167" s="74" t="s">
        <v>16</v>
      </c>
      <c r="D167" s="74" t="s">
        <v>127</v>
      </c>
      <c r="E167" s="79">
        <v>41193</v>
      </c>
      <c r="F167" s="74">
        <v>9</v>
      </c>
      <c r="G167" s="74" t="s">
        <v>159</v>
      </c>
      <c r="H167" s="317" t="s">
        <v>126</v>
      </c>
      <c r="I167" s="317"/>
      <c r="J167" s="80"/>
      <c r="M167" s="80"/>
      <c r="N167" s="80"/>
      <c r="P167" s="80"/>
      <c r="Q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</row>
    <row r="168" spans="1:132" s="77" customFormat="1" ht="23.25" hidden="1" customHeight="1">
      <c r="A168" s="74" t="s">
        <v>129</v>
      </c>
      <c r="B168" s="74" t="s">
        <v>128</v>
      </c>
      <c r="C168" s="74" t="s">
        <v>7</v>
      </c>
      <c r="D168" s="74" t="s">
        <v>112</v>
      </c>
      <c r="E168" s="79">
        <v>41250</v>
      </c>
      <c r="F168" s="74">
        <v>17</v>
      </c>
      <c r="G168" s="74" t="s">
        <v>130</v>
      </c>
      <c r="H168" s="317" t="s">
        <v>126</v>
      </c>
      <c r="I168" s="317"/>
      <c r="J168" s="80"/>
      <c r="M168" s="80"/>
      <c r="N168" s="80"/>
      <c r="P168" s="80"/>
      <c r="Q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</row>
    <row r="169" spans="1:132" s="77" customFormat="1" ht="23.25" hidden="1" customHeight="1">
      <c r="A169" s="90" t="s">
        <v>132</v>
      </c>
      <c r="B169" s="74" t="s">
        <v>131</v>
      </c>
      <c r="C169" s="74" t="s">
        <v>11</v>
      </c>
      <c r="D169" s="74" t="s">
        <v>134</v>
      </c>
      <c r="E169" s="79">
        <v>41116</v>
      </c>
      <c r="F169" s="74">
        <v>20</v>
      </c>
      <c r="G169" s="74" t="s">
        <v>157</v>
      </c>
      <c r="H169" s="317" t="s">
        <v>133</v>
      </c>
      <c r="I169" s="317"/>
      <c r="J169" s="80"/>
      <c r="M169" s="80"/>
      <c r="N169" s="80"/>
      <c r="P169" s="80"/>
      <c r="Q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</row>
    <row r="170" spans="1:132" s="77" customFormat="1" ht="23.25" hidden="1" customHeight="1">
      <c r="A170" s="90" t="s">
        <v>136</v>
      </c>
      <c r="B170" s="74" t="s">
        <v>135</v>
      </c>
      <c r="C170" s="74" t="s">
        <v>5</v>
      </c>
      <c r="D170" s="74" t="s">
        <v>112</v>
      </c>
      <c r="E170" s="79">
        <v>41116</v>
      </c>
      <c r="F170" s="74">
        <v>20</v>
      </c>
      <c r="G170" s="74" t="s">
        <v>138</v>
      </c>
      <c r="H170" s="317" t="s">
        <v>137</v>
      </c>
      <c r="I170" s="317"/>
      <c r="J170" s="80"/>
      <c r="M170" s="80"/>
      <c r="N170" s="80"/>
      <c r="P170" s="80"/>
      <c r="Q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</row>
    <row r="171" spans="1:132" s="77" customFormat="1" ht="23.25" hidden="1" customHeight="1">
      <c r="A171" s="90" t="s">
        <v>140</v>
      </c>
      <c r="B171" s="74" t="s">
        <v>139</v>
      </c>
      <c r="C171" s="74" t="s">
        <v>10</v>
      </c>
      <c r="D171" s="74" t="s">
        <v>112</v>
      </c>
      <c r="E171" s="79">
        <v>41157</v>
      </c>
      <c r="F171" s="74">
        <v>26</v>
      </c>
      <c r="G171" s="74" t="s">
        <v>142</v>
      </c>
      <c r="H171" s="317" t="s">
        <v>141</v>
      </c>
      <c r="I171" s="317"/>
      <c r="J171" s="80"/>
      <c r="M171" s="80"/>
      <c r="N171" s="80"/>
      <c r="P171" s="80"/>
      <c r="Q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</row>
    <row r="172" spans="1:132" s="77" customFormat="1" ht="23.25" hidden="1" customHeight="1">
      <c r="A172" s="90" t="s">
        <v>174</v>
      </c>
      <c r="B172" s="74" t="s">
        <v>143</v>
      </c>
      <c r="C172" s="74" t="s">
        <v>18</v>
      </c>
      <c r="D172" s="74" t="s">
        <v>112</v>
      </c>
      <c r="E172" s="79">
        <v>41255</v>
      </c>
      <c r="F172" s="74">
        <v>27</v>
      </c>
      <c r="G172" s="74" t="s">
        <v>145</v>
      </c>
      <c r="H172" s="317" t="s">
        <v>144</v>
      </c>
      <c r="I172" s="317"/>
      <c r="J172" s="80"/>
      <c r="M172" s="80"/>
      <c r="N172" s="80"/>
      <c r="P172" s="80"/>
      <c r="Q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</row>
    <row r="173" spans="1:132" s="77" customFormat="1" ht="23.25" hidden="1" customHeight="1">
      <c r="A173" s="74" t="s">
        <v>147</v>
      </c>
      <c r="B173" s="74" t="s">
        <v>146</v>
      </c>
      <c r="C173" s="74" t="s">
        <v>19</v>
      </c>
      <c r="D173" s="74" t="s">
        <v>112</v>
      </c>
      <c r="E173" s="79">
        <v>41236</v>
      </c>
      <c r="F173" s="74">
        <v>41</v>
      </c>
      <c r="G173" s="74" t="s">
        <v>158</v>
      </c>
      <c r="H173" s="317" t="s">
        <v>148</v>
      </c>
      <c r="I173" s="317"/>
      <c r="J173" s="80"/>
      <c r="M173" s="80"/>
      <c r="N173" s="80"/>
      <c r="P173" s="80"/>
      <c r="Q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</row>
    <row r="174" spans="1:132" s="77" customFormat="1" ht="23.25" hidden="1" customHeight="1">
      <c r="A174" s="74" t="s">
        <v>150</v>
      </c>
      <c r="B174" s="74" t="s">
        <v>149</v>
      </c>
      <c r="C174" s="74" t="s">
        <v>16</v>
      </c>
      <c r="D174" s="74" t="s">
        <v>152</v>
      </c>
      <c r="E174" s="79">
        <v>41136</v>
      </c>
      <c r="F174" s="74">
        <v>51</v>
      </c>
      <c r="G174" s="74" t="s">
        <v>153</v>
      </c>
      <c r="H174" s="317" t="s">
        <v>151</v>
      </c>
      <c r="I174" s="317"/>
      <c r="J174" s="80"/>
      <c r="M174" s="80"/>
      <c r="N174" s="80"/>
      <c r="P174" s="80"/>
      <c r="Q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</row>
    <row r="175" spans="1:132" s="77" customFormat="1" ht="23.25" hidden="1" customHeight="1">
      <c r="A175" s="74" t="s">
        <v>111</v>
      </c>
      <c r="B175" s="74" t="s">
        <v>110</v>
      </c>
      <c r="C175" s="74" t="s">
        <v>13</v>
      </c>
      <c r="D175" s="74" t="s">
        <v>112</v>
      </c>
      <c r="E175" s="79">
        <v>41243</v>
      </c>
      <c r="F175" s="74">
        <v>4</v>
      </c>
      <c r="G175" s="74" t="s">
        <v>114</v>
      </c>
      <c r="H175" s="317" t="s">
        <v>113</v>
      </c>
      <c r="I175" s="317"/>
      <c r="J175" s="80"/>
      <c r="M175" s="80"/>
      <c r="N175" s="80"/>
      <c r="P175" s="80"/>
      <c r="Q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</row>
    <row r="176" spans="1:132" s="77" customFormat="1" ht="23.25" hidden="1" customHeight="1">
      <c r="A176" s="74" t="s">
        <v>116</v>
      </c>
      <c r="B176" s="74" t="s">
        <v>115</v>
      </c>
      <c r="C176" s="74" t="s">
        <v>18</v>
      </c>
      <c r="D176" s="74" t="s">
        <v>118</v>
      </c>
      <c r="E176" s="79">
        <v>41082</v>
      </c>
      <c r="F176" s="74">
        <v>4</v>
      </c>
      <c r="G176" s="74" t="s">
        <v>160</v>
      </c>
      <c r="H176" s="317" t="s">
        <v>117</v>
      </c>
      <c r="I176" s="317"/>
      <c r="J176" s="80"/>
      <c r="M176" s="80"/>
      <c r="N176" s="80"/>
      <c r="P176" s="80"/>
      <c r="Q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</row>
    <row r="177" spans="1:132" s="77" customFormat="1" ht="23.25" hidden="1" customHeight="1">
      <c r="A177" s="74" t="s">
        <v>116</v>
      </c>
      <c r="B177" s="74" t="s">
        <v>119</v>
      </c>
      <c r="C177" s="74" t="s">
        <v>18</v>
      </c>
      <c r="D177" s="74" t="s">
        <v>118</v>
      </c>
      <c r="E177" s="79">
        <v>41082</v>
      </c>
      <c r="F177" s="74">
        <v>4</v>
      </c>
      <c r="G177" s="74" t="s">
        <v>160</v>
      </c>
      <c r="H177" s="317" t="s">
        <v>120</v>
      </c>
      <c r="I177" s="317"/>
      <c r="J177" s="80"/>
      <c r="M177" s="80"/>
      <c r="N177" s="80"/>
      <c r="P177" s="80"/>
      <c r="Q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</row>
    <row r="178" spans="1:132" s="77" customFormat="1" ht="23.25" hidden="1" customHeight="1">
      <c r="A178" s="90" t="s">
        <v>164</v>
      </c>
      <c r="B178" s="78" t="s">
        <v>154</v>
      </c>
      <c r="C178" s="78" t="s">
        <v>6</v>
      </c>
      <c r="D178" s="74" t="s">
        <v>112</v>
      </c>
      <c r="E178" s="79">
        <v>41216</v>
      </c>
      <c r="F178" s="78">
        <v>71</v>
      </c>
      <c r="G178" s="74" t="s">
        <v>161</v>
      </c>
      <c r="H178" s="317" t="s">
        <v>155</v>
      </c>
      <c r="I178" s="317"/>
      <c r="J178" s="80"/>
      <c r="M178" s="80"/>
      <c r="N178" s="80"/>
      <c r="P178" s="80"/>
      <c r="Q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</row>
    <row r="179" spans="1:132" hidden="1">
      <c r="A179" s="73" t="s">
        <v>26</v>
      </c>
      <c r="B179" s="81"/>
      <c r="C179" s="82"/>
      <c r="D179" s="82"/>
      <c r="E179" s="81" t="s">
        <v>162</v>
      </c>
      <c r="F179" s="83">
        <f>SUM(F166:F178)</f>
        <v>300</v>
      </c>
      <c r="G179" s="82"/>
      <c r="H179" s="303"/>
      <c r="I179" s="304"/>
    </row>
    <row r="180" spans="1:132" ht="18" customHeight="1" thickBot="1">
      <c r="A180" s="186" t="s">
        <v>207</v>
      </c>
      <c r="B180" s="84"/>
      <c r="C180" s="85"/>
      <c r="D180" s="85"/>
      <c r="E180" s="84"/>
      <c r="F180" s="86"/>
      <c r="G180" s="87"/>
      <c r="H180" s="88"/>
      <c r="I180" s="160" t="s">
        <v>196</v>
      </c>
      <c r="L180" s="282" t="s">
        <v>255</v>
      </c>
    </row>
    <row r="181" spans="1:132" ht="30" customHeight="1">
      <c r="A181" s="326" t="s">
        <v>204</v>
      </c>
      <c r="B181" s="328" t="s">
        <v>201</v>
      </c>
      <c r="C181" s="329"/>
      <c r="D181" s="328" t="s">
        <v>200</v>
      </c>
      <c r="E181" s="330"/>
      <c r="F181" s="331" t="s">
        <v>205</v>
      </c>
      <c r="G181" s="332"/>
      <c r="H181" s="333" t="s">
        <v>213</v>
      </c>
      <c r="I181" s="334"/>
    </row>
    <row r="182" spans="1:132">
      <c r="A182" s="327"/>
      <c r="B182" s="150" t="s">
        <v>195</v>
      </c>
      <c r="C182" s="150" t="s">
        <v>67</v>
      </c>
      <c r="D182" s="150" t="s">
        <v>195</v>
      </c>
      <c r="E182" s="162" t="s">
        <v>67</v>
      </c>
      <c r="F182" s="171" t="s">
        <v>195</v>
      </c>
      <c r="G182" s="161" t="s">
        <v>67</v>
      </c>
      <c r="H182" s="161" t="s">
        <v>195</v>
      </c>
      <c r="I182" s="172" t="s">
        <v>67</v>
      </c>
    </row>
    <row r="183" spans="1:132" ht="21.75" customHeight="1">
      <c r="A183" s="163" t="s">
        <v>68</v>
      </c>
      <c r="B183" s="151">
        <v>27</v>
      </c>
      <c r="C183" s="152">
        <v>4.6632124352331605E-2</v>
      </c>
      <c r="D183" s="151">
        <v>499</v>
      </c>
      <c r="E183" s="164">
        <v>4.108348427465832E-2</v>
      </c>
      <c r="F183" s="177">
        <v>3</v>
      </c>
      <c r="G183" s="179">
        <f>F183/F$194</f>
        <v>2.7777777777777776E-2</v>
      </c>
      <c r="H183" s="178">
        <v>46</v>
      </c>
      <c r="I183" s="179">
        <f>H183/H$194</f>
        <v>2.7348394768133173E-2</v>
      </c>
    </row>
    <row r="184" spans="1:132">
      <c r="A184" s="165" t="s">
        <v>69</v>
      </c>
      <c r="B184" s="148">
        <v>241</v>
      </c>
      <c r="C184" s="149">
        <v>0.41623488773747841</v>
      </c>
      <c r="D184" s="148">
        <v>4457</v>
      </c>
      <c r="E184" s="166">
        <v>0.36695208299028487</v>
      </c>
      <c r="F184" s="180">
        <v>41</v>
      </c>
      <c r="G184" s="182">
        <f t="shared" ref="G184:I194" si="4">F184/F$194</f>
        <v>0.37962962962962965</v>
      </c>
      <c r="H184" s="181">
        <v>664</v>
      </c>
      <c r="I184" s="182">
        <f t="shared" si="4"/>
        <v>0.39476813317479192</v>
      </c>
    </row>
    <row r="185" spans="1:132">
      <c r="A185" s="165" t="s">
        <v>70</v>
      </c>
      <c r="B185" s="148">
        <v>30</v>
      </c>
      <c r="C185" s="149">
        <v>5.181347150259067E-2</v>
      </c>
      <c r="D185" s="148">
        <v>277</v>
      </c>
      <c r="E185" s="166">
        <v>2.2805862012185082E-2</v>
      </c>
      <c r="F185" s="180">
        <v>6</v>
      </c>
      <c r="G185" s="182">
        <f t="shared" si="4"/>
        <v>5.5555555555555552E-2</v>
      </c>
      <c r="H185" s="181">
        <v>44</v>
      </c>
      <c r="I185" s="182">
        <f t="shared" si="4"/>
        <v>2.6159334126040427E-2</v>
      </c>
    </row>
    <row r="186" spans="1:132">
      <c r="A186" s="165" t="s">
        <v>71</v>
      </c>
      <c r="B186" s="148">
        <v>15</v>
      </c>
      <c r="C186" s="149">
        <v>2.5906735751295335E-2</v>
      </c>
      <c r="D186" s="148">
        <v>108</v>
      </c>
      <c r="E186" s="166">
        <v>8.8918162357977931E-3</v>
      </c>
      <c r="F186" s="180">
        <v>1</v>
      </c>
      <c r="G186" s="182">
        <f t="shared" si="4"/>
        <v>9.2592592592592587E-3</v>
      </c>
      <c r="H186" s="181">
        <v>3</v>
      </c>
      <c r="I186" s="182">
        <f t="shared" si="4"/>
        <v>1.7835909631391202E-3</v>
      </c>
    </row>
    <row r="187" spans="1:132">
      <c r="A187" s="165" t="s">
        <v>72</v>
      </c>
      <c r="B187" s="148">
        <v>23</v>
      </c>
      <c r="C187" s="149">
        <v>3.9723661485319514E-2</v>
      </c>
      <c r="D187" s="148">
        <v>2751</v>
      </c>
      <c r="E187" s="166">
        <v>0.22649431911740492</v>
      </c>
      <c r="F187" s="180">
        <v>5</v>
      </c>
      <c r="G187" s="182">
        <f t="shared" si="4"/>
        <v>4.6296296296296294E-2</v>
      </c>
      <c r="H187" s="181">
        <v>211</v>
      </c>
      <c r="I187" s="182">
        <f t="shared" si="4"/>
        <v>0.12544589774078477</v>
      </c>
    </row>
    <row r="188" spans="1:132">
      <c r="A188" s="165" t="s">
        <v>173</v>
      </c>
      <c r="B188" s="148">
        <v>77</v>
      </c>
      <c r="C188" s="149">
        <v>0.13298791018998274</v>
      </c>
      <c r="D188" s="148">
        <v>1639</v>
      </c>
      <c r="E188" s="166">
        <v>0.1349415445414128</v>
      </c>
      <c r="F188" s="180">
        <v>11</v>
      </c>
      <c r="G188" s="182">
        <f t="shared" si="4"/>
        <v>0.10185185185185185</v>
      </c>
      <c r="H188" s="181">
        <v>151</v>
      </c>
      <c r="I188" s="182">
        <f t="shared" si="4"/>
        <v>8.9774078478002381E-2</v>
      </c>
    </row>
    <row r="189" spans="1:132">
      <c r="A189" s="165" t="s">
        <v>74</v>
      </c>
      <c r="B189" s="148">
        <v>96</v>
      </c>
      <c r="C189" s="149">
        <v>0.16580310880829016</v>
      </c>
      <c r="D189" s="148">
        <v>1266</v>
      </c>
      <c r="E189" s="166">
        <v>0.10423184587518525</v>
      </c>
      <c r="F189" s="180">
        <v>26</v>
      </c>
      <c r="G189" s="182">
        <f t="shared" si="4"/>
        <v>0.24074074074074073</v>
      </c>
      <c r="H189" s="181">
        <v>231</v>
      </c>
      <c r="I189" s="182">
        <f t="shared" si="4"/>
        <v>0.13733650416171225</v>
      </c>
    </row>
    <row r="190" spans="1:132">
      <c r="A190" s="165" t="s">
        <v>75</v>
      </c>
      <c r="B190" s="148">
        <v>13</v>
      </c>
      <c r="C190" s="149">
        <v>2.2452504317789293E-2</v>
      </c>
      <c r="D190" s="148">
        <v>142</v>
      </c>
      <c r="E190" s="166">
        <v>1.1691091717437839E-2</v>
      </c>
      <c r="F190" s="180">
        <v>3</v>
      </c>
      <c r="G190" s="182">
        <f t="shared" si="4"/>
        <v>2.7777777777777776E-2</v>
      </c>
      <c r="H190" s="181">
        <v>19</v>
      </c>
      <c r="I190" s="182">
        <f t="shared" si="4"/>
        <v>1.1296076099881093E-2</v>
      </c>
    </row>
    <row r="191" spans="1:132">
      <c r="A191" s="165" t="s">
        <v>249</v>
      </c>
      <c r="B191" s="148">
        <v>24</v>
      </c>
      <c r="C191" s="149">
        <v>4.145077720207254E-2</v>
      </c>
      <c r="D191" s="148">
        <v>621</v>
      </c>
      <c r="E191" s="166">
        <v>5.1127943355837313E-2</v>
      </c>
      <c r="F191" s="180">
        <v>5</v>
      </c>
      <c r="G191" s="182">
        <f t="shared" si="4"/>
        <v>4.6296296296296294E-2</v>
      </c>
      <c r="H191" s="181">
        <v>143</v>
      </c>
      <c r="I191" s="182">
        <f t="shared" si="4"/>
        <v>8.5017835909631398E-2</v>
      </c>
    </row>
    <row r="192" spans="1:132">
      <c r="A192" s="165" t="s">
        <v>193</v>
      </c>
      <c r="B192" s="148">
        <v>4</v>
      </c>
      <c r="C192" s="149">
        <v>6.9084628670120895E-3</v>
      </c>
      <c r="D192" s="148">
        <v>29</v>
      </c>
      <c r="E192" s="166">
        <v>2.3876173225753335E-3</v>
      </c>
      <c r="F192" s="180">
        <v>3</v>
      </c>
      <c r="G192" s="182">
        <f t="shared" si="4"/>
        <v>2.7777777777777776E-2</v>
      </c>
      <c r="H192" s="181">
        <v>18</v>
      </c>
      <c r="I192" s="182">
        <f t="shared" si="4"/>
        <v>1.070154577883472E-2</v>
      </c>
    </row>
    <row r="193" spans="1:12">
      <c r="A193" s="165" t="s">
        <v>76</v>
      </c>
      <c r="B193" s="148">
        <v>29</v>
      </c>
      <c r="C193" s="149">
        <v>5.0086355785837651E-2</v>
      </c>
      <c r="D193" s="148">
        <v>357</v>
      </c>
      <c r="E193" s="166">
        <v>2.9392392557220485E-2</v>
      </c>
      <c r="F193" s="180">
        <v>4</v>
      </c>
      <c r="G193" s="182">
        <f t="shared" si="4"/>
        <v>3.7037037037037035E-2</v>
      </c>
      <c r="H193" s="181">
        <v>152</v>
      </c>
      <c r="I193" s="182">
        <f t="shared" si="4"/>
        <v>9.0368608799048747E-2</v>
      </c>
    </row>
    <row r="194" spans="1:12" ht="22.5" customHeight="1" thickBot="1">
      <c r="A194" s="167" t="s">
        <v>194</v>
      </c>
      <c r="B194" s="168">
        <v>579</v>
      </c>
      <c r="C194" s="169">
        <v>1</v>
      </c>
      <c r="D194" s="168">
        <v>12146</v>
      </c>
      <c r="E194" s="170">
        <v>1</v>
      </c>
      <c r="F194" s="185">
        <f>SUM(F183:F193)</f>
        <v>108</v>
      </c>
      <c r="G194" s="184">
        <f t="shared" si="4"/>
        <v>1</v>
      </c>
      <c r="H194" s="185">
        <f>SUM(H183:H193)</f>
        <v>1682</v>
      </c>
      <c r="I194" s="184">
        <f t="shared" si="4"/>
        <v>1</v>
      </c>
    </row>
    <row r="195" spans="1:12" ht="18" customHeight="1" thickBot="1">
      <c r="A195" s="159" t="s">
        <v>203</v>
      </c>
      <c r="B195" s="229"/>
      <c r="C195" s="230"/>
      <c r="D195" s="229"/>
      <c r="E195" s="230"/>
      <c r="F195" s="231"/>
      <c r="G195" s="232"/>
      <c r="H195" s="231"/>
      <c r="I195" s="236" t="s">
        <v>196</v>
      </c>
      <c r="L195" s="279" t="s">
        <v>246</v>
      </c>
    </row>
    <row r="196" spans="1:12" ht="25.5" customHeight="1">
      <c r="A196" s="326" t="s">
        <v>202</v>
      </c>
      <c r="B196" s="328" t="s">
        <v>201</v>
      </c>
      <c r="C196" s="329"/>
      <c r="D196" s="328" t="s">
        <v>200</v>
      </c>
      <c r="E196" s="330"/>
      <c r="F196" s="331" t="s">
        <v>205</v>
      </c>
      <c r="G196" s="335"/>
      <c r="H196" s="336" t="s">
        <v>213</v>
      </c>
      <c r="I196" s="334"/>
    </row>
    <row r="197" spans="1:12">
      <c r="A197" s="327"/>
      <c r="B197" s="150" t="s">
        <v>195</v>
      </c>
      <c r="C197" s="150" t="s">
        <v>67</v>
      </c>
      <c r="D197" s="150" t="s">
        <v>195</v>
      </c>
      <c r="E197" s="162" t="s">
        <v>67</v>
      </c>
      <c r="F197" s="171" t="s">
        <v>195</v>
      </c>
      <c r="G197" s="172" t="s">
        <v>67</v>
      </c>
      <c r="H197" s="171" t="s">
        <v>195</v>
      </c>
      <c r="I197" s="172" t="s">
        <v>67</v>
      </c>
    </row>
    <row r="198" spans="1:12" s="154" customFormat="1" ht="21.75" customHeight="1">
      <c r="A198" s="175" t="s">
        <v>3</v>
      </c>
      <c r="B198" s="151">
        <v>150</v>
      </c>
      <c r="C198" s="152">
        <v>0.25906735751295334</v>
      </c>
      <c r="D198" s="151">
        <v>3199</v>
      </c>
      <c r="E198" s="164">
        <v>0.26337889016960314</v>
      </c>
      <c r="F198" s="177">
        <v>37</v>
      </c>
      <c r="G198" s="179">
        <f>F198/F$223</f>
        <v>0.34259259259259262</v>
      </c>
      <c r="H198" s="177">
        <v>581</v>
      </c>
      <c r="I198" s="179">
        <f>H198/H$223</f>
        <v>0.20646766169154229</v>
      </c>
    </row>
    <row r="199" spans="1:12">
      <c r="A199" s="176" t="s">
        <v>5</v>
      </c>
      <c r="B199" s="148">
        <v>65</v>
      </c>
      <c r="C199" s="149">
        <v>0.11226252158894647</v>
      </c>
      <c r="D199" s="148">
        <v>1855</v>
      </c>
      <c r="E199" s="166">
        <v>0.15272517701300839</v>
      </c>
      <c r="F199" s="180">
        <v>7</v>
      </c>
      <c r="G199" s="182">
        <f t="shared" ref="G199:G223" si="5">F199/F$223</f>
        <v>6.4814814814814811E-2</v>
      </c>
      <c r="H199" s="180">
        <v>166</v>
      </c>
      <c r="I199" s="179">
        <f t="shared" ref="I199:I223" si="6">H199/H$223</f>
        <v>5.8990760483297794E-2</v>
      </c>
    </row>
    <row r="200" spans="1:12">
      <c r="A200" s="176" t="s">
        <v>2</v>
      </c>
      <c r="B200" s="148">
        <v>49</v>
      </c>
      <c r="C200" s="149">
        <v>8.46286701208981E-2</v>
      </c>
      <c r="D200" s="148">
        <v>922</v>
      </c>
      <c r="E200" s="166">
        <v>7.5909764531533017E-2</v>
      </c>
      <c r="F200" s="180">
        <v>6</v>
      </c>
      <c r="G200" s="182">
        <f t="shared" si="5"/>
        <v>5.5555555555555552E-2</v>
      </c>
      <c r="H200" s="180">
        <v>56</v>
      </c>
      <c r="I200" s="179">
        <f t="shared" si="6"/>
        <v>1.9900497512437811E-2</v>
      </c>
    </row>
    <row r="201" spans="1:12">
      <c r="A201" s="176" t="s">
        <v>9</v>
      </c>
      <c r="B201" s="148">
        <v>47</v>
      </c>
      <c r="C201" s="149">
        <v>8.1174438687392061E-2</v>
      </c>
      <c r="D201" s="148">
        <v>1314</v>
      </c>
      <c r="E201" s="166">
        <v>0.10818376420220649</v>
      </c>
      <c r="F201" s="180">
        <v>9</v>
      </c>
      <c r="G201" s="182">
        <f t="shared" si="5"/>
        <v>8.3333333333333329E-2</v>
      </c>
      <c r="H201" s="180">
        <v>183</v>
      </c>
      <c r="I201" s="179">
        <f t="shared" si="6"/>
        <v>6.5031982942430705E-2</v>
      </c>
    </row>
    <row r="202" spans="1:12">
      <c r="A202" s="176" t="s">
        <v>15</v>
      </c>
      <c r="B202" s="148">
        <v>34</v>
      </c>
      <c r="C202" s="149">
        <v>5.8721934369602762E-2</v>
      </c>
      <c r="D202" s="148">
        <v>404</v>
      </c>
      <c r="E202" s="166">
        <v>3.3261979252428783E-2</v>
      </c>
      <c r="F202" s="180">
        <v>7</v>
      </c>
      <c r="G202" s="182">
        <f t="shared" si="5"/>
        <v>6.4814814814814811E-2</v>
      </c>
      <c r="H202" s="180">
        <v>110</v>
      </c>
      <c r="I202" s="179">
        <f t="shared" si="6"/>
        <v>3.9090262970859983E-2</v>
      </c>
    </row>
    <row r="203" spans="1:12">
      <c r="A203" s="176" t="s">
        <v>11</v>
      </c>
      <c r="B203" s="148">
        <v>33</v>
      </c>
      <c r="C203" s="149">
        <v>5.6994818652849742E-2</v>
      </c>
      <c r="D203" s="148">
        <v>504</v>
      </c>
      <c r="E203" s="166">
        <v>4.1495142433723035E-2</v>
      </c>
      <c r="F203" s="180">
        <v>2</v>
      </c>
      <c r="G203" s="182">
        <f t="shared" si="5"/>
        <v>1.8518518518518517E-2</v>
      </c>
      <c r="H203" s="180">
        <v>28</v>
      </c>
      <c r="I203" s="179">
        <f t="shared" si="6"/>
        <v>9.9502487562189053E-3</v>
      </c>
    </row>
    <row r="204" spans="1:12">
      <c r="A204" s="176" t="s">
        <v>12</v>
      </c>
      <c r="B204" s="148">
        <v>25</v>
      </c>
      <c r="C204" s="149">
        <v>4.317789291882556E-2</v>
      </c>
      <c r="D204" s="148">
        <v>196</v>
      </c>
      <c r="E204" s="166">
        <v>1.6136999835336736E-2</v>
      </c>
      <c r="F204" s="180">
        <v>4</v>
      </c>
      <c r="G204" s="182">
        <f t="shared" si="5"/>
        <v>3.7037037037037035E-2</v>
      </c>
      <c r="H204" s="180">
        <v>33</v>
      </c>
      <c r="I204" s="179">
        <f t="shared" si="6"/>
        <v>1.1727078891257996E-2</v>
      </c>
    </row>
    <row r="205" spans="1:12">
      <c r="A205" s="176" t="s">
        <v>7</v>
      </c>
      <c r="B205" s="148">
        <v>25</v>
      </c>
      <c r="C205" s="149">
        <v>4.317789291882556E-2</v>
      </c>
      <c r="D205" s="148">
        <v>233</v>
      </c>
      <c r="E205" s="166">
        <v>1.9183270212415612E-2</v>
      </c>
      <c r="F205" s="180">
        <v>6</v>
      </c>
      <c r="G205" s="182">
        <f t="shared" si="5"/>
        <v>5.5555555555555552E-2</v>
      </c>
      <c r="H205" s="180">
        <v>39</v>
      </c>
      <c r="I205" s="179">
        <f t="shared" si="6"/>
        <v>1.3859275053304905E-2</v>
      </c>
    </row>
    <row r="206" spans="1:12">
      <c r="A206" s="176" t="s">
        <v>13</v>
      </c>
      <c r="B206" s="148">
        <v>24</v>
      </c>
      <c r="C206" s="149">
        <v>4.145077720207254E-2</v>
      </c>
      <c r="D206" s="148">
        <v>279</v>
      </c>
      <c r="E206" s="166">
        <v>2.2970525275810966E-2</v>
      </c>
      <c r="F206" s="180">
        <v>4</v>
      </c>
      <c r="G206" s="182">
        <f t="shared" si="5"/>
        <v>3.7037037037037035E-2</v>
      </c>
      <c r="H206" s="180">
        <v>71</v>
      </c>
      <c r="I206" s="179">
        <f t="shared" si="6"/>
        <v>2.523098791755508E-2</v>
      </c>
    </row>
    <row r="207" spans="1:12">
      <c r="A207" s="176" t="s">
        <v>18</v>
      </c>
      <c r="B207" s="148">
        <v>23</v>
      </c>
      <c r="C207" s="149">
        <v>3.9723661485319514E-2</v>
      </c>
      <c r="D207" s="148">
        <v>421</v>
      </c>
      <c r="E207" s="166">
        <v>3.4661616993248809E-2</v>
      </c>
      <c r="F207" s="180">
        <v>2</v>
      </c>
      <c r="G207" s="182">
        <f t="shared" si="5"/>
        <v>1.8518518518518517E-2</v>
      </c>
      <c r="H207" s="180">
        <v>16</v>
      </c>
      <c r="I207" s="179">
        <f t="shared" si="6"/>
        <v>5.6858564321250887E-3</v>
      </c>
    </row>
    <row r="208" spans="1:12">
      <c r="A208" s="176" t="s">
        <v>6</v>
      </c>
      <c r="B208" s="148">
        <v>16</v>
      </c>
      <c r="C208" s="149">
        <v>2.7633851468048358E-2</v>
      </c>
      <c r="D208" s="148">
        <v>154</v>
      </c>
      <c r="E208" s="166">
        <v>1.267907129919315E-2</v>
      </c>
      <c r="F208" s="180">
        <v>1</v>
      </c>
      <c r="G208" s="182">
        <f t="shared" si="5"/>
        <v>9.2592592592592587E-3</v>
      </c>
      <c r="H208" s="180">
        <v>19</v>
      </c>
      <c r="I208" s="179">
        <f t="shared" si="6"/>
        <v>6.7519545131485429E-3</v>
      </c>
    </row>
    <row r="209" spans="1:15">
      <c r="A209" s="176" t="s">
        <v>14</v>
      </c>
      <c r="B209" s="148">
        <v>16</v>
      </c>
      <c r="C209" s="149">
        <v>2.7633851468048358E-2</v>
      </c>
      <c r="D209" s="148">
        <v>401</v>
      </c>
      <c r="E209" s="166">
        <v>3.3014984356989956E-2</v>
      </c>
      <c r="F209" s="180">
        <v>4</v>
      </c>
      <c r="G209" s="182">
        <f t="shared" si="5"/>
        <v>3.7037037037037035E-2</v>
      </c>
      <c r="H209" s="180">
        <v>73</v>
      </c>
      <c r="I209" s="179">
        <f t="shared" si="6"/>
        <v>2.5941719971570718E-2</v>
      </c>
    </row>
    <row r="210" spans="1:15">
      <c r="A210" s="176" t="s">
        <v>16</v>
      </c>
      <c r="B210" s="148">
        <v>14</v>
      </c>
      <c r="C210" s="149">
        <v>2.4179620034542316E-2</v>
      </c>
      <c r="D210" s="148">
        <v>449</v>
      </c>
      <c r="E210" s="166">
        <v>3.6966902684011198E-2</v>
      </c>
      <c r="F210" s="180">
        <v>1</v>
      </c>
      <c r="G210" s="182">
        <f t="shared" si="5"/>
        <v>9.2592592592592587E-3</v>
      </c>
      <c r="H210" s="180">
        <v>44</v>
      </c>
      <c r="I210" s="179">
        <f t="shared" si="6"/>
        <v>1.5636105188343994E-2</v>
      </c>
    </row>
    <row r="211" spans="1:15">
      <c r="A211" s="176" t="s">
        <v>10</v>
      </c>
      <c r="B211" s="148">
        <v>12</v>
      </c>
      <c r="C211" s="149">
        <v>2.072538860103627E-2</v>
      </c>
      <c r="D211" s="148">
        <v>310</v>
      </c>
      <c r="E211" s="166">
        <v>2.5522805862012186E-2</v>
      </c>
      <c r="F211" s="180">
        <v>3</v>
      </c>
      <c r="G211" s="182">
        <f t="shared" si="5"/>
        <v>2.7777777777777776E-2</v>
      </c>
      <c r="H211" s="180">
        <v>57</v>
      </c>
      <c r="I211" s="179">
        <f t="shared" si="6"/>
        <v>2.0255863539445629E-2</v>
      </c>
    </row>
    <row r="212" spans="1:15">
      <c r="A212" s="176" t="s">
        <v>19</v>
      </c>
      <c r="B212" s="148">
        <v>10</v>
      </c>
      <c r="C212" s="149">
        <v>1.7271157167530225E-2</v>
      </c>
      <c r="D212" s="148">
        <v>86</v>
      </c>
      <c r="E212" s="166">
        <v>7.0805203359130577E-3</v>
      </c>
      <c r="F212" s="180"/>
      <c r="G212" s="182"/>
      <c r="H212" s="180"/>
      <c r="I212" s="179"/>
    </row>
    <row r="213" spans="1:15">
      <c r="A213" s="176" t="s">
        <v>25</v>
      </c>
      <c r="B213" s="148">
        <v>9</v>
      </c>
      <c r="C213" s="149">
        <v>1.5544041450777202E-2</v>
      </c>
      <c r="D213" s="148">
        <v>78</v>
      </c>
      <c r="E213" s="166">
        <v>6.4218672814095176E-3</v>
      </c>
      <c r="F213" s="180">
        <v>7</v>
      </c>
      <c r="G213" s="182">
        <f t="shared" si="5"/>
        <v>6.4814814814814811E-2</v>
      </c>
      <c r="H213" s="180">
        <v>69</v>
      </c>
      <c r="I213" s="179">
        <f t="shared" si="6"/>
        <v>2.4520255863539446E-2</v>
      </c>
    </row>
    <row r="214" spans="1:15">
      <c r="A214" s="176" t="s">
        <v>21</v>
      </c>
      <c r="B214" s="148">
        <v>7</v>
      </c>
      <c r="C214" s="149">
        <v>1.2089810017271158E-2</v>
      </c>
      <c r="D214" s="148">
        <v>210</v>
      </c>
      <c r="E214" s="166">
        <v>1.7289642680717931E-2</v>
      </c>
      <c r="F214" s="180">
        <v>1</v>
      </c>
      <c r="G214" s="182">
        <f t="shared" si="5"/>
        <v>9.2592592592592587E-3</v>
      </c>
      <c r="H214" s="180">
        <v>13</v>
      </c>
      <c r="I214" s="179">
        <f t="shared" si="6"/>
        <v>4.6197583511016346E-3</v>
      </c>
    </row>
    <row r="215" spans="1:15">
      <c r="A215" s="176" t="s">
        <v>20</v>
      </c>
      <c r="B215" s="148">
        <v>6</v>
      </c>
      <c r="C215" s="149">
        <v>1.0362694300518135E-2</v>
      </c>
      <c r="D215" s="148">
        <v>40</v>
      </c>
      <c r="E215" s="166">
        <v>3.2932652725177012E-3</v>
      </c>
      <c r="F215" s="180">
        <v>2</v>
      </c>
      <c r="G215" s="182">
        <f t="shared" si="5"/>
        <v>1.8518518518518517E-2</v>
      </c>
      <c r="H215" s="180">
        <v>2</v>
      </c>
      <c r="I215" s="179">
        <f t="shared" si="6"/>
        <v>7.1073205401563609E-4</v>
      </c>
    </row>
    <row r="216" spans="1:15">
      <c r="A216" s="176" t="s">
        <v>22</v>
      </c>
      <c r="B216" s="148">
        <v>5</v>
      </c>
      <c r="C216" s="149">
        <v>8.6355785837651123E-3</v>
      </c>
      <c r="D216" s="148">
        <v>356</v>
      </c>
      <c r="E216" s="166">
        <v>2.9310060925407541E-2</v>
      </c>
      <c r="F216" s="180">
        <v>3</v>
      </c>
      <c r="G216" s="182">
        <f t="shared" si="5"/>
        <v>2.7777777777777776E-2</v>
      </c>
      <c r="H216" s="180">
        <v>66</v>
      </c>
      <c r="I216" s="179">
        <f t="shared" si="6"/>
        <v>2.3454157782515993E-2</v>
      </c>
    </row>
    <row r="217" spans="1:15">
      <c r="A217" s="176" t="s">
        <v>8</v>
      </c>
      <c r="B217" s="148">
        <v>2</v>
      </c>
      <c r="C217" s="149">
        <v>3.4542314335060447E-3</v>
      </c>
      <c r="D217" s="148">
        <v>189</v>
      </c>
      <c r="E217" s="166">
        <v>1.5560678412646139E-2</v>
      </c>
      <c r="F217" s="180"/>
      <c r="G217" s="182"/>
      <c r="H217" s="180"/>
      <c r="I217" s="179"/>
    </row>
    <row r="218" spans="1:15">
      <c r="A218" s="176" t="s">
        <v>17</v>
      </c>
      <c r="B218" s="148">
        <v>2</v>
      </c>
      <c r="C218" s="149">
        <v>3.4542314335060447E-3</v>
      </c>
      <c r="D218" s="148">
        <v>36</v>
      </c>
      <c r="E218" s="166">
        <v>2.9639387452659312E-3</v>
      </c>
      <c r="F218" s="180"/>
      <c r="G218" s="182"/>
      <c r="H218" s="180"/>
      <c r="I218" s="179"/>
    </row>
    <row r="219" spans="1:15">
      <c r="A219" s="176" t="s">
        <v>4</v>
      </c>
      <c r="B219" s="148">
        <v>2</v>
      </c>
      <c r="C219" s="149">
        <v>3.4542314335060447E-3</v>
      </c>
      <c r="D219" s="148">
        <v>454</v>
      </c>
      <c r="E219" s="166">
        <v>3.7378560843075913E-2</v>
      </c>
      <c r="F219" s="180">
        <v>1</v>
      </c>
      <c r="G219" s="182">
        <f t="shared" si="5"/>
        <v>9.2592592592592587E-3</v>
      </c>
      <c r="H219" s="180">
        <v>53</v>
      </c>
      <c r="I219" s="179">
        <f t="shared" si="6"/>
        <v>1.8834399431414357E-2</v>
      </c>
    </row>
    <row r="220" spans="1:15">
      <c r="A220" s="176" t="s">
        <v>24</v>
      </c>
      <c r="B220" s="148">
        <v>1</v>
      </c>
      <c r="C220" s="149">
        <v>1.7271157167530224E-3</v>
      </c>
      <c r="D220" s="148">
        <v>26</v>
      </c>
      <c r="E220" s="166">
        <v>2.1406224271365059E-3</v>
      </c>
      <c r="F220" s="180"/>
      <c r="G220" s="182"/>
      <c r="H220" s="180"/>
      <c r="I220" s="179"/>
    </row>
    <row r="221" spans="1:15">
      <c r="A221" s="176" t="s">
        <v>87</v>
      </c>
      <c r="B221" s="148">
        <v>1</v>
      </c>
      <c r="C221" s="149">
        <v>1.7271157167530224E-3</v>
      </c>
      <c r="D221" s="148">
        <v>3</v>
      </c>
      <c r="E221" s="166">
        <v>2.4699489543882758E-4</v>
      </c>
      <c r="F221" s="180">
        <v>1</v>
      </c>
      <c r="G221" s="182">
        <f t="shared" si="5"/>
        <v>9.2592592592592587E-3</v>
      </c>
      <c r="H221" s="180">
        <v>3</v>
      </c>
      <c r="I221" s="179">
        <f t="shared" si="6"/>
        <v>1.0660980810234541E-3</v>
      </c>
    </row>
    <row r="222" spans="1:15">
      <c r="A222" s="176" t="s">
        <v>23</v>
      </c>
      <c r="B222" s="148">
        <v>1</v>
      </c>
      <c r="C222" s="149">
        <v>1.7271157167530224E-3</v>
      </c>
      <c r="D222" s="148">
        <v>27</v>
      </c>
      <c r="E222" s="166">
        <v>2.2229540589494483E-3</v>
      </c>
      <c r="F222" s="180"/>
      <c r="G222" s="182"/>
      <c r="H222" s="180"/>
      <c r="I222" s="179"/>
    </row>
    <row r="223" spans="1:15" s="105" customFormat="1" ht="21" customHeight="1" thickBot="1">
      <c r="A223" s="173" t="s">
        <v>26</v>
      </c>
      <c r="B223" s="174">
        <v>579</v>
      </c>
      <c r="C223" s="169">
        <v>1</v>
      </c>
      <c r="D223" s="174">
        <v>12146</v>
      </c>
      <c r="E223" s="170">
        <v>1</v>
      </c>
      <c r="F223" s="183">
        <f>SUM(F198:F222)</f>
        <v>108</v>
      </c>
      <c r="G223" s="184">
        <f t="shared" si="5"/>
        <v>1</v>
      </c>
      <c r="H223" s="183">
        <v>2814</v>
      </c>
      <c r="I223" s="184">
        <f t="shared" si="6"/>
        <v>1</v>
      </c>
    </row>
    <row r="224" spans="1:15" s="105" customFormat="1" ht="21" customHeight="1">
      <c r="A224" s="153"/>
      <c r="B224" s="153"/>
      <c r="C224" s="230"/>
      <c r="D224" s="153"/>
      <c r="E224" s="230"/>
      <c r="F224" s="268"/>
      <c r="G224" s="232"/>
      <c r="H224" s="268"/>
      <c r="I224" s="160" t="s">
        <v>196</v>
      </c>
      <c r="J224" s="238"/>
      <c r="K224" s="238"/>
      <c r="L224" s="233" t="s">
        <v>248</v>
      </c>
      <c r="M224" s="238"/>
      <c r="N224" s="238"/>
      <c r="O224" s="238"/>
    </row>
    <row r="225" spans="1:12" s="105" customFormat="1" ht="21" customHeight="1">
      <c r="A225" s="153"/>
      <c r="B225" s="153"/>
      <c r="C225" s="230"/>
      <c r="D225" s="153"/>
      <c r="E225" s="230"/>
      <c r="F225" s="268"/>
      <c r="G225" s="232"/>
      <c r="H225" s="268"/>
      <c r="I225" s="232"/>
    </row>
    <row r="226" spans="1:12" s="105" customFormat="1" ht="21" customHeight="1">
      <c r="A226" s="153"/>
      <c r="B226" s="153"/>
      <c r="C226" s="230"/>
      <c r="D226" s="153"/>
      <c r="E226" s="230"/>
      <c r="F226" s="268"/>
      <c r="G226" s="232"/>
      <c r="H226" s="268"/>
      <c r="I226" s="232"/>
    </row>
    <row r="227" spans="1:12" s="105" customFormat="1" ht="21" customHeight="1">
      <c r="A227" s="153"/>
      <c r="B227" s="153"/>
      <c r="C227" s="230"/>
      <c r="D227" s="153"/>
      <c r="E227" s="230"/>
      <c r="F227" s="268"/>
      <c r="G227" s="232"/>
      <c r="H227" s="268"/>
      <c r="I227" s="232"/>
    </row>
    <row r="228" spans="1:12" s="238" customFormat="1" ht="15.75" customHeight="1">
      <c r="A228" s="233"/>
      <c r="B228" s="234"/>
      <c r="C228" s="234"/>
      <c r="D228" s="235"/>
      <c r="E228" s="236"/>
      <c r="F228" s="237"/>
      <c r="G228" s="234"/>
      <c r="H228" s="236"/>
      <c r="I228" s="160"/>
      <c r="L228" s="242"/>
    </row>
    <row r="229" spans="1:12" ht="15.75" customHeight="1">
      <c r="A229" s="323" t="s">
        <v>165</v>
      </c>
      <c r="B229" s="323"/>
      <c r="C229" s="323"/>
      <c r="D229" s="323"/>
      <c r="E229" s="323"/>
      <c r="F229" s="237"/>
      <c r="G229" s="284" t="s">
        <v>294</v>
      </c>
      <c r="H229" s="284"/>
      <c r="I229" s="284"/>
    </row>
    <row r="230" spans="1:12" ht="5.25" customHeight="1"/>
    <row r="231" spans="1:12" ht="25.5">
      <c r="A231" s="262" t="s">
        <v>278</v>
      </c>
      <c r="B231" s="263" t="s">
        <v>279</v>
      </c>
      <c r="C231" s="262" t="s">
        <v>67</v>
      </c>
      <c r="D231" s="263" t="s">
        <v>288</v>
      </c>
      <c r="E231" s="262" t="s">
        <v>67</v>
      </c>
      <c r="G231" s="324" t="s">
        <v>280</v>
      </c>
      <c r="H231" s="325"/>
      <c r="I231" s="261" t="s">
        <v>67</v>
      </c>
    </row>
    <row r="232" spans="1:12" ht="24" customHeight="1">
      <c r="A232" s="253" t="s">
        <v>26</v>
      </c>
      <c r="B232" s="248">
        <f>SUM(B233:B248)</f>
        <v>46019</v>
      </c>
      <c r="C232" s="249">
        <f>SUM(C233:C248)</f>
        <v>1.6033377464985019</v>
      </c>
      <c r="D232" s="248">
        <f>SUM(D233:D257)</f>
        <v>24346</v>
      </c>
      <c r="E232" s="249">
        <v>1</v>
      </c>
      <c r="G232" s="319" t="s">
        <v>101</v>
      </c>
      <c r="H232" s="320"/>
      <c r="I232" s="255">
        <v>0.95299999999999996</v>
      </c>
    </row>
    <row r="233" spans="1:12" ht="24" customHeight="1">
      <c r="A233" s="254" t="s">
        <v>267</v>
      </c>
      <c r="B233" s="250">
        <v>5767</v>
      </c>
      <c r="C233" s="251">
        <v>0.20092676468538778</v>
      </c>
      <c r="D233" s="250">
        <v>7313</v>
      </c>
      <c r="E233" s="251">
        <v>0.25479060692634659</v>
      </c>
      <c r="G233" s="321" t="s">
        <v>102</v>
      </c>
      <c r="H233" s="322"/>
      <c r="I233" s="256">
        <v>4.7E-2</v>
      </c>
    </row>
    <row r="234" spans="1:12" ht="24" customHeight="1">
      <c r="A234" s="254" t="s">
        <v>268</v>
      </c>
      <c r="B234" s="250">
        <v>4572</v>
      </c>
      <c r="C234" s="251">
        <v>0.15929203539823009</v>
      </c>
      <c r="D234" s="250">
        <v>2365</v>
      </c>
      <c r="E234" s="251">
        <v>8.2398439133161458E-2</v>
      </c>
      <c r="G234" s="319" t="s">
        <v>103</v>
      </c>
      <c r="H234" s="320"/>
      <c r="I234" s="255">
        <v>1</v>
      </c>
    </row>
    <row r="235" spans="1:12" ht="24" customHeight="1">
      <c r="A235" s="254" t="s">
        <v>269</v>
      </c>
      <c r="B235" s="250">
        <v>2143</v>
      </c>
      <c r="C235" s="251">
        <v>7.466378649571459E-2</v>
      </c>
      <c r="D235" s="250">
        <v>2350</v>
      </c>
      <c r="E235" s="251">
        <v>8.1875827468469095E-2</v>
      </c>
    </row>
    <row r="236" spans="1:12" ht="24" customHeight="1">
      <c r="A236" s="254" t="s">
        <v>270</v>
      </c>
      <c r="B236" s="250">
        <v>2010</v>
      </c>
      <c r="C236" s="251">
        <v>7.0029963068775694E-2</v>
      </c>
      <c r="D236" s="250">
        <v>2343</v>
      </c>
      <c r="E236" s="251">
        <v>8.1631942024946003E-2</v>
      </c>
      <c r="G236" s="285" t="s">
        <v>290</v>
      </c>
      <c r="H236" s="286"/>
      <c r="I236" s="275" t="s">
        <v>67</v>
      </c>
    </row>
    <row r="237" spans="1:12" ht="24" customHeight="1">
      <c r="A237" s="254" t="s">
        <v>271</v>
      </c>
      <c r="B237" s="250">
        <v>1890</v>
      </c>
      <c r="C237" s="251">
        <v>6.5849069751236847E-2</v>
      </c>
      <c r="D237" s="250">
        <v>1726</v>
      </c>
      <c r="E237" s="251">
        <v>6.0135182217267089E-2</v>
      </c>
      <c r="G237" s="254" t="s">
        <v>281</v>
      </c>
      <c r="H237" s="250">
        <v>345.24657534246575</v>
      </c>
      <c r="I237" s="251">
        <v>1.202865916460406E-2</v>
      </c>
    </row>
    <row r="238" spans="1:12" ht="24" customHeight="1">
      <c r="A238" s="254" t="s">
        <v>273</v>
      </c>
      <c r="B238" s="250">
        <v>1875</v>
      </c>
      <c r="C238" s="251">
        <v>6.5326458086544498E-2</v>
      </c>
      <c r="D238" s="250">
        <v>1671</v>
      </c>
      <c r="E238" s="251">
        <v>5.821893944672845E-2</v>
      </c>
      <c r="G238" s="254" t="s">
        <v>282</v>
      </c>
      <c r="H238" s="250">
        <v>8732.2465753424658</v>
      </c>
      <c r="I238" s="251">
        <v>0.30423826128292336</v>
      </c>
    </row>
    <row r="239" spans="1:12" ht="24" customHeight="1">
      <c r="A239" s="254" t="s">
        <v>274</v>
      </c>
      <c r="B239" s="250">
        <v>1600</v>
      </c>
      <c r="C239" s="251">
        <v>5.5745244233851299E-2</v>
      </c>
      <c r="D239" s="250">
        <v>1557</v>
      </c>
      <c r="E239" s="251">
        <v>5.4247090795066545E-2</v>
      </c>
      <c r="G239" s="254" t="s">
        <v>283</v>
      </c>
      <c r="H239" s="250">
        <v>9518.2465753424658</v>
      </c>
      <c r="I239" s="251">
        <v>0.3316231125128028</v>
      </c>
    </row>
    <row r="240" spans="1:12" ht="24" customHeight="1">
      <c r="A240" s="254" t="s">
        <v>275</v>
      </c>
      <c r="B240" s="250">
        <v>1462</v>
      </c>
      <c r="C240" s="251">
        <v>5.0937216918681624E-2</v>
      </c>
      <c r="D240" s="250">
        <v>1432</v>
      </c>
      <c r="E240" s="251">
        <v>4.9891993589296912E-2</v>
      </c>
      <c r="G240" s="254" t="s">
        <v>284</v>
      </c>
      <c r="H240" s="250">
        <v>5803.2465753424658</v>
      </c>
      <c r="I240" s="251">
        <v>0.20218962355732931</v>
      </c>
    </row>
    <row r="241" spans="1:16" ht="24" customHeight="1">
      <c r="A241" s="254" t="s">
        <v>272</v>
      </c>
      <c r="B241" s="250">
        <v>1262</v>
      </c>
      <c r="C241" s="251">
        <v>4.3969061389450212E-2</v>
      </c>
      <c r="D241" s="250">
        <v>1320</v>
      </c>
      <c r="E241" s="251">
        <v>4.5989826492927321E-2</v>
      </c>
      <c r="G241" s="254" t="s">
        <v>285</v>
      </c>
      <c r="H241" s="250">
        <v>3251.2465753424658</v>
      </c>
      <c r="I241" s="251">
        <v>0.11327595900433649</v>
      </c>
    </row>
    <row r="242" spans="1:16" ht="24" customHeight="1">
      <c r="A242" s="254" t="s">
        <v>276</v>
      </c>
      <c r="B242" s="250">
        <v>1239</v>
      </c>
      <c r="C242" s="251">
        <v>4.3167723503588599E-2</v>
      </c>
      <c r="D242" s="250">
        <v>1168</v>
      </c>
      <c r="E242" s="251">
        <v>4.0694028290711448E-2</v>
      </c>
      <c r="G242" s="254">
        <v>55</v>
      </c>
      <c r="H242" s="250">
        <v>1189.2465753424658</v>
      </c>
      <c r="I242" s="251">
        <v>4.1434275497960624E-2</v>
      </c>
    </row>
    <row r="243" spans="1:16" ht="24" customHeight="1">
      <c r="A243" s="254" t="s">
        <v>277</v>
      </c>
      <c r="B243" s="250">
        <v>1051</v>
      </c>
      <c r="C243" s="251">
        <v>3.6617657306111072E-2</v>
      </c>
      <c r="D243" s="250">
        <v>1101</v>
      </c>
      <c r="E243" s="251">
        <v>3.8359696188418925E-2</v>
      </c>
      <c r="G243" s="277" t="s">
        <v>286</v>
      </c>
      <c r="H243" s="293" t="s">
        <v>287</v>
      </c>
      <c r="I243" s="294"/>
    </row>
    <row r="244" spans="1:16">
      <c r="I244" s="158" t="s">
        <v>196</v>
      </c>
      <c r="L244" s="282" t="s">
        <v>291</v>
      </c>
    </row>
    <row r="245" spans="1:16" ht="30" customHeight="1">
      <c r="A245" s="265" t="s">
        <v>256</v>
      </c>
      <c r="B245" s="264" t="s">
        <v>289</v>
      </c>
      <c r="C245" s="264" t="s">
        <v>67</v>
      </c>
      <c r="E245" s="247"/>
      <c r="F245" s="247"/>
      <c r="G245" s="247"/>
      <c r="H245" s="247"/>
      <c r="I245" s="158"/>
      <c r="L245" s="247"/>
    </row>
    <row r="246" spans="1:16" ht="1.5" customHeight="1">
      <c r="A246" s="252">
        <f>D257</f>
        <v>0</v>
      </c>
      <c r="B246" s="248"/>
      <c r="C246" s="249"/>
    </row>
    <row r="247" spans="1:16" ht="21.75" customHeight="1">
      <c r="A247" s="257" t="s">
        <v>257</v>
      </c>
      <c r="B247" s="259">
        <v>10128</v>
      </c>
      <c r="C247" s="260">
        <v>0.35286739600027872</v>
      </c>
      <c r="E247" s="247"/>
      <c r="F247" s="247"/>
      <c r="G247" s="247"/>
      <c r="H247" s="247"/>
      <c r="I247" s="158"/>
      <c r="L247" s="247"/>
    </row>
    <row r="248" spans="1:16" ht="19.5" customHeight="1">
      <c r="A248" s="257" t="s">
        <v>258</v>
      </c>
      <c r="B248" s="259">
        <v>11020</v>
      </c>
      <c r="C248" s="260">
        <v>0.38394536966065085</v>
      </c>
      <c r="E248" s="295" t="s">
        <v>189</v>
      </c>
      <c r="F248" s="296"/>
      <c r="G248" s="296"/>
      <c r="H248" s="297"/>
      <c r="I248" s="301">
        <v>2010</v>
      </c>
      <c r="J248" s="302"/>
      <c r="K248" s="271">
        <v>2011</v>
      </c>
      <c r="L248" s="272" t="s">
        <v>67</v>
      </c>
      <c r="M248" s="271">
        <v>2012</v>
      </c>
      <c r="N248" s="272" t="s">
        <v>67</v>
      </c>
      <c r="O248" s="271">
        <v>2013</v>
      </c>
      <c r="P248" s="272" t="s">
        <v>67</v>
      </c>
    </row>
    <row r="249" spans="1:16" ht="15.75">
      <c r="A249" s="257" t="s">
        <v>259</v>
      </c>
      <c r="B249" s="259">
        <v>398</v>
      </c>
      <c r="C249" s="260">
        <v>1.3866629503170511E-2</v>
      </c>
      <c r="E249" s="298" t="s">
        <v>183</v>
      </c>
      <c r="F249" s="299"/>
      <c r="G249" s="299"/>
      <c r="H249" s="300"/>
      <c r="I249" s="266">
        <v>122</v>
      </c>
      <c r="J249" s="267"/>
      <c r="K249" s="137">
        <v>153</v>
      </c>
      <c r="L249" s="139">
        <v>0.39869281045751637</v>
      </c>
      <c r="M249" s="138">
        <v>78</v>
      </c>
      <c r="N249" s="140">
        <f>M249/M$256</f>
        <v>0.30830039525691699</v>
      </c>
      <c r="O249" s="137">
        <v>82</v>
      </c>
      <c r="P249" s="140">
        <f t="shared" ref="P249:P256" si="7">O249/O$256</f>
        <v>0.35652173913043478</v>
      </c>
    </row>
    <row r="250" spans="1:16" ht="21" customHeight="1">
      <c r="A250" s="257" t="s">
        <v>260</v>
      </c>
      <c r="B250" s="259">
        <v>4199</v>
      </c>
      <c r="C250" s="260">
        <v>0.14629642533621351</v>
      </c>
      <c r="E250" s="298" t="s">
        <v>184</v>
      </c>
      <c r="F250" s="299"/>
      <c r="G250" s="299"/>
      <c r="H250" s="300"/>
      <c r="I250" s="266">
        <v>76</v>
      </c>
      <c r="J250" s="267"/>
      <c r="K250" s="137">
        <v>97</v>
      </c>
      <c r="L250" s="139">
        <v>0.24836601307189543</v>
      </c>
      <c r="M250" s="138">
        <v>102</v>
      </c>
      <c r="N250" s="140">
        <f t="shared" ref="N250:N256" si="8">M250/M$256</f>
        <v>0.40316205533596838</v>
      </c>
      <c r="O250" s="137">
        <v>65</v>
      </c>
      <c r="P250" s="140">
        <f t="shared" si="7"/>
        <v>0.28260869565217389</v>
      </c>
    </row>
    <row r="251" spans="1:16" ht="15.75">
      <c r="A251" s="257" t="s">
        <v>261</v>
      </c>
      <c r="B251" s="259">
        <v>991</v>
      </c>
      <c r="C251" s="260">
        <v>3.4527210647341648E-2</v>
      </c>
      <c r="E251" s="298" t="s">
        <v>186</v>
      </c>
      <c r="F251" s="299"/>
      <c r="G251" s="299"/>
      <c r="H251" s="300"/>
      <c r="I251" s="266"/>
      <c r="J251" s="267"/>
      <c r="K251" s="137">
        <v>16</v>
      </c>
      <c r="L251" s="139">
        <v>0</v>
      </c>
      <c r="M251" s="138"/>
      <c r="N251" s="140">
        <f t="shared" si="8"/>
        <v>0</v>
      </c>
      <c r="O251" s="137"/>
      <c r="P251" s="140">
        <f t="shared" si="7"/>
        <v>0</v>
      </c>
    </row>
    <row r="252" spans="1:16" ht="15.75">
      <c r="A252" s="257" t="s">
        <v>262</v>
      </c>
      <c r="B252" s="259">
        <v>560</v>
      </c>
      <c r="C252" s="260">
        <v>1.9510835481847955E-2</v>
      </c>
      <c r="E252" s="298" t="s">
        <v>185</v>
      </c>
      <c r="F252" s="299"/>
      <c r="G252" s="299"/>
      <c r="H252" s="300"/>
      <c r="I252" s="266">
        <v>47</v>
      </c>
      <c r="J252" s="267"/>
      <c r="K252" s="137">
        <v>16</v>
      </c>
      <c r="L252" s="139">
        <v>0.15359477124183007</v>
      </c>
      <c r="M252" s="138">
        <v>20</v>
      </c>
      <c r="N252" s="140">
        <f t="shared" si="8"/>
        <v>7.9051383399209488E-2</v>
      </c>
      <c r="O252" s="137">
        <v>25</v>
      </c>
      <c r="P252" s="140">
        <f t="shared" si="7"/>
        <v>0.10869565217391304</v>
      </c>
    </row>
    <row r="253" spans="1:16" ht="15.75">
      <c r="A253" s="257" t="s">
        <v>263</v>
      </c>
      <c r="B253" s="259">
        <v>518</v>
      </c>
      <c r="C253" s="260">
        <v>1.8047522820709358E-2</v>
      </c>
      <c r="E253" s="298" t="s">
        <v>188</v>
      </c>
      <c r="F253" s="299"/>
      <c r="G253" s="299"/>
      <c r="H253" s="300"/>
      <c r="I253" s="266">
        <v>27</v>
      </c>
      <c r="J253" s="267"/>
      <c r="K253" s="137">
        <v>9</v>
      </c>
      <c r="L253" s="139">
        <v>8.8235294117647065E-2</v>
      </c>
      <c r="M253" s="138">
        <v>24</v>
      </c>
      <c r="N253" s="140">
        <f t="shared" si="8"/>
        <v>9.4861660079051377E-2</v>
      </c>
      <c r="O253" s="137">
        <v>9</v>
      </c>
      <c r="P253" s="140">
        <f t="shared" si="7"/>
        <v>3.9130434782608699E-2</v>
      </c>
    </row>
    <row r="254" spans="1:16" ht="15.75">
      <c r="A254" s="257" t="s">
        <v>264</v>
      </c>
      <c r="B254" s="259">
        <v>17</v>
      </c>
      <c r="C254" s="260">
        <v>5.9229321998467005E-4</v>
      </c>
      <c r="E254" s="298" t="s">
        <v>187</v>
      </c>
      <c r="F254" s="299"/>
      <c r="G254" s="299"/>
      <c r="H254" s="300"/>
      <c r="I254" s="266"/>
      <c r="J254" s="267"/>
      <c r="K254" s="137">
        <v>12</v>
      </c>
      <c r="L254" s="139">
        <v>0</v>
      </c>
      <c r="M254" s="138"/>
      <c r="N254" s="140">
        <f t="shared" si="8"/>
        <v>0</v>
      </c>
      <c r="O254" s="137"/>
      <c r="P254" s="140">
        <f t="shared" si="7"/>
        <v>0</v>
      </c>
    </row>
    <row r="255" spans="1:16" ht="15.75">
      <c r="A255" s="257" t="s">
        <v>265</v>
      </c>
      <c r="B255" s="259">
        <v>1</v>
      </c>
      <c r="C255" s="260">
        <v>3.4840777646157062E-5</v>
      </c>
      <c r="E255" s="298" t="s">
        <v>191</v>
      </c>
      <c r="F255" s="299"/>
      <c r="G255" s="299"/>
      <c r="H255" s="300"/>
      <c r="I255" s="266">
        <v>34</v>
      </c>
      <c r="J255" s="267"/>
      <c r="K255" s="137">
        <v>26</v>
      </c>
      <c r="L255" s="139">
        <v>0.1111111111111111</v>
      </c>
      <c r="M255" s="138">
        <v>29</v>
      </c>
      <c r="N255" s="140">
        <f t="shared" si="8"/>
        <v>0.11462450592885376</v>
      </c>
      <c r="O255" s="137">
        <v>49</v>
      </c>
      <c r="P255" s="140">
        <f t="shared" si="7"/>
        <v>0.21304347826086956</v>
      </c>
    </row>
    <row r="256" spans="1:16" ht="15.75">
      <c r="A256" s="258" t="s">
        <v>266</v>
      </c>
      <c r="B256" s="259">
        <v>870</v>
      </c>
      <c r="C256" s="260">
        <v>3.0311476552156644E-2</v>
      </c>
      <c r="E256" s="290" t="s">
        <v>26</v>
      </c>
      <c r="F256" s="291"/>
      <c r="G256" s="291"/>
      <c r="H256" s="292"/>
      <c r="I256" s="103">
        <v>306</v>
      </c>
      <c r="J256" s="104"/>
      <c r="K256" s="60">
        <v>329</v>
      </c>
      <c r="L256" s="269">
        <v>1</v>
      </c>
      <c r="M256" s="60">
        <v>253</v>
      </c>
      <c r="N256" s="270">
        <f t="shared" si="8"/>
        <v>1</v>
      </c>
      <c r="O256" s="60">
        <f>SUM(O249:O255)</f>
        <v>230</v>
      </c>
      <c r="P256" s="270">
        <f t="shared" si="7"/>
        <v>1</v>
      </c>
    </row>
    <row r="257" spans="5:15" ht="16.5" customHeight="1">
      <c r="E257" s="160" t="s">
        <v>196</v>
      </c>
      <c r="H257" s="141"/>
      <c r="I257" s="144"/>
      <c r="J257" s="145"/>
      <c r="K257" s="141"/>
      <c r="L257" s="146"/>
      <c r="M257" s="141"/>
      <c r="N257" s="142"/>
      <c r="O257" s="143"/>
    </row>
    <row r="258" spans="5:15" ht="38.25" customHeight="1"/>
    <row r="259" spans="5:15" ht="20.25" customHeight="1"/>
    <row r="266" spans="5:15" ht="21" customHeight="1"/>
    <row r="267" spans="5:15" s="56" customFormat="1" ht="14.25" customHeight="1"/>
  </sheetData>
  <sortState ref="A137:EE161">
    <sortCondition descending="1" ref="J137:J161"/>
  </sortState>
  <mergeCells count="72">
    <mergeCell ref="A82:A83"/>
    <mergeCell ref="B82:C82"/>
    <mergeCell ref="D82:E82"/>
    <mergeCell ref="F82:G82"/>
    <mergeCell ref="H82:I82"/>
    <mergeCell ref="A101:A102"/>
    <mergeCell ref="B101:C101"/>
    <mergeCell ref="D101:E101"/>
    <mergeCell ref="F101:G101"/>
    <mergeCell ref="H101:I101"/>
    <mergeCell ref="A120:A121"/>
    <mergeCell ref="B120:C120"/>
    <mergeCell ref="D120:E120"/>
    <mergeCell ref="F120:G120"/>
    <mergeCell ref="H120:I120"/>
    <mergeCell ref="H173:I173"/>
    <mergeCell ref="G232:H232"/>
    <mergeCell ref="G234:H234"/>
    <mergeCell ref="G233:H233"/>
    <mergeCell ref="A229:E229"/>
    <mergeCell ref="G231:H231"/>
    <mergeCell ref="A196:A197"/>
    <mergeCell ref="B196:C196"/>
    <mergeCell ref="D196:E196"/>
    <mergeCell ref="F181:G181"/>
    <mergeCell ref="H181:I181"/>
    <mergeCell ref="F196:G196"/>
    <mergeCell ref="H196:I196"/>
    <mergeCell ref="B181:C181"/>
    <mergeCell ref="D181:E181"/>
    <mergeCell ref="A181:A182"/>
    <mergeCell ref="A136:A137"/>
    <mergeCell ref="G136:I136"/>
    <mergeCell ref="B136:F136"/>
    <mergeCell ref="H174:I174"/>
    <mergeCell ref="H178:I178"/>
    <mergeCell ref="H165:I165"/>
    <mergeCell ref="H175:I175"/>
    <mergeCell ref="H176:I176"/>
    <mergeCell ref="H177:I177"/>
    <mergeCell ref="H166:I166"/>
    <mergeCell ref="H167:I167"/>
    <mergeCell ref="H168:I168"/>
    <mergeCell ref="H169:I169"/>
    <mergeCell ref="H170:I170"/>
    <mergeCell ref="H171:I171"/>
    <mergeCell ref="H172:I172"/>
    <mergeCell ref="A30:I30"/>
    <mergeCell ref="H49:I49"/>
    <mergeCell ref="B31:C31"/>
    <mergeCell ref="D31:E31"/>
    <mergeCell ref="F31:G31"/>
    <mergeCell ref="H31:I31"/>
    <mergeCell ref="B49:C49"/>
    <mergeCell ref="D49:E49"/>
    <mergeCell ref="F49:G49"/>
    <mergeCell ref="G229:I229"/>
    <mergeCell ref="G236:H236"/>
    <mergeCell ref="A1:P1"/>
    <mergeCell ref="E256:H256"/>
    <mergeCell ref="H243:I243"/>
    <mergeCell ref="E248:H248"/>
    <mergeCell ref="E249:H249"/>
    <mergeCell ref="E250:H250"/>
    <mergeCell ref="E251:H251"/>
    <mergeCell ref="E252:H252"/>
    <mergeCell ref="E253:H253"/>
    <mergeCell ref="I248:J248"/>
    <mergeCell ref="E254:H254"/>
    <mergeCell ref="E255:H255"/>
    <mergeCell ref="H179:I179"/>
    <mergeCell ref="A2:I2"/>
  </mergeCells>
  <hyperlinks>
    <hyperlink ref="A48" r:id="rId1" display="http://infogr.am/libertados-do-te-2013-por-regiao?src=web"/>
    <hyperlink ref="L180" r:id="rId2"/>
    <hyperlink ref="L163" r:id="rId3"/>
    <hyperlink ref="L224" r:id="rId4"/>
    <hyperlink ref="L244" r:id="rId5"/>
    <hyperlink ref="L195" r:id="rId6"/>
    <hyperlink ref="L132" r:id="rId7"/>
    <hyperlink ref="L119" r:id="rId8"/>
    <hyperlink ref="L100" r:id="rId9"/>
    <hyperlink ref="L48" r:id="rId10"/>
    <hyperlink ref="L29" r:id="rId11"/>
    <hyperlink ref="L81" r:id="rId12"/>
  </hyperlinks>
  <printOptions horizontalCentered="1" verticalCentered="1"/>
  <pageMargins left="0.11811023622047245" right="0.11811023622047245" top="7.874015748031496E-2" bottom="7.874015748031496E-2" header="0" footer="0"/>
  <pageSetup paperSize="9" scale="73" fitToHeight="6" orientation="landscape" r:id="rId13"/>
  <rowBreaks count="5" manualBreakCount="5">
    <brk id="28" max="16383" man="1"/>
    <brk id="80" max="16383" man="1"/>
    <brk id="131" max="16383" man="1"/>
    <brk id="228" max="16383" man="1"/>
    <brk id="266" max="16383" man="1"/>
  </rowBreaks>
  <drawing r:id="rId14"/>
  <legacyDrawing r:id="rId15"/>
</worksheet>
</file>

<file path=xl/worksheets/sheet2.xml><?xml version="1.0" encoding="utf-8"?>
<worksheet xmlns="http://schemas.openxmlformats.org/spreadsheetml/2006/main" xmlns:r="http://schemas.openxmlformats.org/officeDocument/2006/relationships">
  <dimension ref="A3:BA33"/>
  <sheetViews>
    <sheetView workbookViewId="0">
      <selection sqref="A1:XFD1048576"/>
    </sheetView>
  </sheetViews>
  <sheetFormatPr defaultRowHeight="15"/>
  <cols>
    <col min="4" max="19" width="0" hidden="1" customWidth="1"/>
    <col min="22" max="22" width="9.140625" style="191"/>
    <col min="24" max="33" width="0" hidden="1" customWidth="1"/>
  </cols>
  <sheetData>
    <row r="3" spans="1:53" s="14" customFormat="1" ht="48">
      <c r="B3" s="192" t="s">
        <v>214</v>
      </c>
      <c r="C3" s="192" t="s">
        <v>215</v>
      </c>
      <c r="D3" s="192">
        <v>2006</v>
      </c>
      <c r="E3" s="193" t="s">
        <v>67</v>
      </c>
      <c r="F3" s="192">
        <v>2007</v>
      </c>
      <c r="G3" s="193" t="s">
        <v>67</v>
      </c>
      <c r="H3" s="192">
        <v>2008</v>
      </c>
      <c r="I3" s="193" t="s">
        <v>67</v>
      </c>
      <c r="J3" s="194">
        <v>2009</v>
      </c>
      <c r="K3" s="195" t="s">
        <v>67</v>
      </c>
      <c r="L3" s="194">
        <v>2010</v>
      </c>
      <c r="M3" s="195" t="s">
        <v>67</v>
      </c>
      <c r="N3" s="194">
        <v>2011</v>
      </c>
      <c r="O3" s="195" t="s">
        <v>67</v>
      </c>
      <c r="P3" s="194">
        <v>2012</v>
      </c>
      <c r="Q3" s="195" t="s">
        <v>67</v>
      </c>
      <c r="R3" s="194">
        <v>2013</v>
      </c>
      <c r="S3" s="195" t="s">
        <v>67</v>
      </c>
      <c r="T3" s="196" t="s">
        <v>216</v>
      </c>
      <c r="U3" s="197" t="s">
        <v>67</v>
      </c>
      <c r="V3" s="198"/>
      <c r="W3" s="199" t="s">
        <v>217</v>
      </c>
      <c r="X3" s="200" t="s">
        <v>67</v>
      </c>
      <c r="Y3" s="201" t="s">
        <v>66</v>
      </c>
      <c r="Z3" s="14">
        <v>2003</v>
      </c>
      <c r="AA3" s="14">
        <v>2004</v>
      </c>
      <c r="AB3" s="14">
        <v>2005</v>
      </c>
      <c r="AC3" s="14">
        <v>2006</v>
      </c>
      <c r="AD3" s="14">
        <v>2007</v>
      </c>
      <c r="AE3" s="14">
        <v>2008</v>
      </c>
      <c r="AF3" s="14">
        <v>2009</v>
      </c>
      <c r="AG3" s="195" t="s">
        <v>67</v>
      </c>
    </row>
    <row r="4" spans="1:53" s="14" customFormat="1" ht="24" hidden="1">
      <c r="A4" s="202"/>
      <c r="B4" s="203" t="s">
        <v>218</v>
      </c>
      <c r="C4" s="203"/>
      <c r="D4" s="204">
        <v>172</v>
      </c>
      <c r="E4" s="205">
        <v>0.64905660377358487</v>
      </c>
      <c r="F4" s="204">
        <v>156</v>
      </c>
      <c r="G4" s="205">
        <v>0.5864661654135338</v>
      </c>
      <c r="H4" s="204">
        <v>131</v>
      </c>
      <c r="I4" s="205">
        <v>0.46785714285714286</v>
      </c>
      <c r="J4" s="204">
        <v>113</v>
      </c>
      <c r="K4" s="205">
        <v>0.47083333333333333</v>
      </c>
      <c r="L4" s="204">
        <v>99</v>
      </c>
      <c r="M4" s="206">
        <v>0.46046511627906977</v>
      </c>
      <c r="N4" s="204">
        <v>96</v>
      </c>
      <c r="O4" s="206">
        <v>0.38554216867469882</v>
      </c>
      <c r="P4" s="204">
        <v>88</v>
      </c>
      <c r="Q4" s="206">
        <v>0.46560846560846558</v>
      </c>
      <c r="R4" s="204">
        <v>45</v>
      </c>
      <c r="S4" s="206">
        <v>0.26011560693641617</v>
      </c>
      <c r="T4" s="204">
        <v>1382</v>
      </c>
      <c r="U4" s="207">
        <v>0.53072196620583723</v>
      </c>
      <c r="V4" s="198"/>
      <c r="W4" s="204">
        <v>1337</v>
      </c>
      <c r="X4" s="208">
        <v>0.54997943233237356</v>
      </c>
      <c r="Y4" s="203" t="s">
        <v>218</v>
      </c>
      <c r="Z4" s="202"/>
      <c r="AA4" s="202"/>
      <c r="AB4" s="202"/>
      <c r="AC4" s="202"/>
      <c r="AD4" s="202"/>
      <c r="AE4" s="202"/>
      <c r="AF4" s="202"/>
      <c r="AG4" s="206">
        <v>0.46046511627906977</v>
      </c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</row>
    <row r="5" spans="1:53" s="14" customFormat="1">
      <c r="B5" s="209" t="s">
        <v>219</v>
      </c>
      <c r="C5" s="209" t="s">
        <v>49</v>
      </c>
      <c r="D5" s="209">
        <v>134</v>
      </c>
      <c r="E5" s="210">
        <v>0.50566037735849056</v>
      </c>
      <c r="F5" s="209">
        <v>133</v>
      </c>
      <c r="G5" s="210">
        <v>0.5</v>
      </c>
      <c r="H5" s="209">
        <v>106</v>
      </c>
      <c r="I5" s="210">
        <v>0.37857142857142856</v>
      </c>
      <c r="J5" s="211">
        <v>85</v>
      </c>
      <c r="K5" s="210">
        <v>0.35416666666666669</v>
      </c>
      <c r="L5" s="211">
        <v>73</v>
      </c>
      <c r="M5" s="212">
        <v>0.33953488372093021</v>
      </c>
      <c r="N5" s="211">
        <v>49</v>
      </c>
      <c r="O5" s="212">
        <v>0.19678714859437751</v>
      </c>
      <c r="P5" s="211">
        <v>50</v>
      </c>
      <c r="Q5" s="212">
        <v>0.26455026455026454</v>
      </c>
      <c r="R5" s="211">
        <v>27</v>
      </c>
      <c r="S5" s="212">
        <v>0.15606936416184972</v>
      </c>
      <c r="T5" s="213">
        <v>1027</v>
      </c>
      <c r="U5" s="214">
        <v>0.39439324116743474</v>
      </c>
      <c r="V5" s="198">
        <v>1</v>
      </c>
      <c r="W5" s="215">
        <v>1000</v>
      </c>
      <c r="X5" s="216">
        <v>0.41135335252982314</v>
      </c>
      <c r="Y5" s="209" t="s">
        <v>219</v>
      </c>
      <c r="Z5" s="14">
        <v>147</v>
      </c>
      <c r="AA5" s="14">
        <v>100</v>
      </c>
      <c r="AB5" s="14">
        <v>123</v>
      </c>
      <c r="AC5" s="14">
        <v>134</v>
      </c>
      <c r="AD5" s="14">
        <v>133</v>
      </c>
      <c r="AE5" s="14">
        <v>106</v>
      </c>
      <c r="AF5" s="14">
        <v>85</v>
      </c>
      <c r="AG5" s="212">
        <v>0.33953488372093021</v>
      </c>
    </row>
    <row r="6" spans="1:53" s="14" customFormat="1" ht="24" hidden="1">
      <c r="A6" s="202"/>
      <c r="B6" s="203" t="s">
        <v>220</v>
      </c>
      <c r="C6" s="203"/>
      <c r="D6" s="204">
        <v>43</v>
      </c>
      <c r="E6" s="205">
        <v>0.16226415094339622</v>
      </c>
      <c r="F6" s="204">
        <v>45</v>
      </c>
      <c r="G6" s="205">
        <v>0.16917293233082706</v>
      </c>
      <c r="H6" s="204">
        <v>50</v>
      </c>
      <c r="I6" s="205">
        <v>0.17857142857142858</v>
      </c>
      <c r="J6" s="204">
        <v>43</v>
      </c>
      <c r="K6" s="205">
        <v>0.17916666666666667</v>
      </c>
      <c r="L6" s="204">
        <v>26</v>
      </c>
      <c r="M6" s="206">
        <v>0.12093023255813953</v>
      </c>
      <c r="N6" s="204">
        <v>37</v>
      </c>
      <c r="O6" s="206">
        <v>0.14859437751004015</v>
      </c>
      <c r="P6" s="204">
        <v>31</v>
      </c>
      <c r="Q6" s="206">
        <v>0.16402116402116401</v>
      </c>
      <c r="R6" s="204">
        <v>41</v>
      </c>
      <c r="S6" s="206">
        <v>0.23699421965317918</v>
      </c>
      <c r="T6" s="204">
        <v>425</v>
      </c>
      <c r="U6" s="207">
        <v>0.16321044546850999</v>
      </c>
      <c r="V6" s="198"/>
      <c r="W6" s="204">
        <v>384</v>
      </c>
      <c r="X6" s="208">
        <v>0.15795968737145208</v>
      </c>
      <c r="Y6" s="203" t="s">
        <v>220</v>
      </c>
      <c r="Z6" s="202"/>
      <c r="AA6" s="202"/>
      <c r="AB6" s="202"/>
      <c r="AC6" s="202"/>
      <c r="AD6" s="202"/>
      <c r="AE6" s="202"/>
      <c r="AF6" s="202"/>
      <c r="AG6" s="206">
        <v>0.12093023255813953</v>
      </c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</row>
    <row r="7" spans="1:53" s="202" customFormat="1" ht="36" hidden="1">
      <c r="B7" s="203" t="s">
        <v>221</v>
      </c>
      <c r="C7" s="203"/>
      <c r="D7" s="204">
        <v>29</v>
      </c>
      <c r="E7" s="206">
        <v>0.10943396226415095</v>
      </c>
      <c r="F7" s="204">
        <v>43</v>
      </c>
      <c r="G7" s="206">
        <v>0.16165413533834586</v>
      </c>
      <c r="H7" s="204">
        <v>53</v>
      </c>
      <c r="I7" s="206">
        <v>0.18928571428571428</v>
      </c>
      <c r="J7" s="204">
        <v>38</v>
      </c>
      <c r="K7" s="206">
        <v>0.15833333333333333</v>
      </c>
      <c r="L7" s="204">
        <v>38</v>
      </c>
      <c r="M7" s="206">
        <v>0.17674418604651163</v>
      </c>
      <c r="N7" s="204">
        <v>47</v>
      </c>
      <c r="O7" s="206">
        <v>0.18875502008032127</v>
      </c>
      <c r="P7" s="204">
        <v>31</v>
      </c>
      <c r="Q7" s="206">
        <v>0.16402116402116401</v>
      </c>
      <c r="R7" s="204">
        <v>26</v>
      </c>
      <c r="S7" s="206">
        <v>0.15028901734104047</v>
      </c>
      <c r="T7" s="204">
        <v>422</v>
      </c>
      <c r="U7" s="207">
        <v>0.1620583717357911</v>
      </c>
      <c r="V7" s="198"/>
      <c r="W7" s="204">
        <v>396</v>
      </c>
      <c r="X7" s="208">
        <v>0.16289592760180996</v>
      </c>
      <c r="Y7" s="203" t="s">
        <v>221</v>
      </c>
      <c r="AG7" s="206">
        <v>0.17674418604651163</v>
      </c>
    </row>
    <row r="8" spans="1:53" s="14" customFormat="1">
      <c r="B8" s="209" t="s">
        <v>222</v>
      </c>
      <c r="C8" s="209" t="s">
        <v>50</v>
      </c>
      <c r="D8" s="209">
        <v>24</v>
      </c>
      <c r="E8" s="210">
        <v>9.056603773584905E-2</v>
      </c>
      <c r="F8" s="209">
        <v>33</v>
      </c>
      <c r="G8" s="210">
        <v>0.12406015037593984</v>
      </c>
      <c r="H8" s="209">
        <v>27</v>
      </c>
      <c r="I8" s="210">
        <v>9.6428571428571433E-2</v>
      </c>
      <c r="J8" s="211">
        <v>30</v>
      </c>
      <c r="K8" s="210">
        <v>0.125</v>
      </c>
      <c r="L8" s="211">
        <v>18</v>
      </c>
      <c r="M8" s="212">
        <v>8.3720930232558138E-2</v>
      </c>
      <c r="N8" s="211">
        <v>23</v>
      </c>
      <c r="O8" s="212">
        <v>9.2369477911646583E-2</v>
      </c>
      <c r="P8" s="211">
        <v>14</v>
      </c>
      <c r="Q8" s="212">
        <v>7.407407407407407E-2</v>
      </c>
      <c r="R8" s="211">
        <v>27</v>
      </c>
      <c r="S8" s="212">
        <v>0.15606936416184972</v>
      </c>
      <c r="T8" s="213">
        <v>282</v>
      </c>
      <c r="U8" s="214">
        <v>0.10829493087557604</v>
      </c>
      <c r="V8" s="198">
        <v>2</v>
      </c>
      <c r="W8" s="215">
        <v>255</v>
      </c>
      <c r="X8" s="216">
        <v>0.1048951048951049</v>
      </c>
      <c r="Y8" s="209" t="s">
        <v>222</v>
      </c>
      <c r="Z8" s="14">
        <v>30</v>
      </c>
      <c r="AA8" s="14">
        <v>23</v>
      </c>
      <c r="AB8" s="14">
        <v>33</v>
      </c>
      <c r="AC8" s="14">
        <v>24</v>
      </c>
      <c r="AD8" s="14">
        <v>33</v>
      </c>
      <c r="AE8" s="14">
        <v>27</v>
      </c>
      <c r="AF8" s="14">
        <v>30</v>
      </c>
      <c r="AG8" s="212">
        <v>8.3720930232558138E-2</v>
      </c>
    </row>
    <row r="9" spans="1:53" s="14" customFormat="1">
      <c r="B9" s="209" t="s">
        <v>223</v>
      </c>
      <c r="C9" s="209" t="s">
        <v>49</v>
      </c>
      <c r="D9" s="209">
        <v>36</v>
      </c>
      <c r="E9" s="210">
        <v>0.13584905660377358</v>
      </c>
      <c r="F9" s="209">
        <v>21</v>
      </c>
      <c r="G9" s="210">
        <v>7.8947368421052627E-2</v>
      </c>
      <c r="H9" s="209">
        <v>16</v>
      </c>
      <c r="I9" s="210">
        <v>5.7142857142857141E-2</v>
      </c>
      <c r="J9" s="211">
        <v>18</v>
      </c>
      <c r="K9" s="210">
        <v>7.4999999999999997E-2</v>
      </c>
      <c r="L9" s="211">
        <v>15</v>
      </c>
      <c r="M9" s="212">
        <v>6.9767441860465115E-2</v>
      </c>
      <c r="N9" s="211">
        <v>22</v>
      </c>
      <c r="O9" s="212">
        <v>8.8353413654618476E-2</v>
      </c>
      <c r="P9" s="211">
        <v>22</v>
      </c>
      <c r="Q9" s="212">
        <v>0.1164021164021164</v>
      </c>
      <c r="R9" s="211">
        <v>14</v>
      </c>
      <c r="S9" s="212">
        <v>8.0924855491329481E-2</v>
      </c>
      <c r="T9" s="213">
        <v>267</v>
      </c>
      <c r="U9" s="214">
        <v>0.10253456221198157</v>
      </c>
      <c r="V9" s="198">
        <v>3</v>
      </c>
      <c r="W9" s="215">
        <v>253</v>
      </c>
      <c r="X9" s="216">
        <v>0.10407239819004525</v>
      </c>
      <c r="Y9" s="209" t="s">
        <v>223</v>
      </c>
      <c r="Z9" s="14">
        <v>22</v>
      </c>
      <c r="AA9" s="14">
        <v>41</v>
      </c>
      <c r="AB9" s="14">
        <v>40</v>
      </c>
      <c r="AC9" s="14">
        <v>36</v>
      </c>
      <c r="AD9" s="14">
        <v>21</v>
      </c>
      <c r="AE9" s="14">
        <v>16</v>
      </c>
      <c r="AF9" s="14">
        <v>18</v>
      </c>
      <c r="AG9" s="212">
        <v>6.9767441860465115E-2</v>
      </c>
    </row>
    <row r="10" spans="1:53" s="14" customFormat="1">
      <c r="B10" s="209" t="s">
        <v>224</v>
      </c>
      <c r="C10" s="209" t="s">
        <v>51</v>
      </c>
      <c r="D10" s="209">
        <v>22</v>
      </c>
      <c r="E10" s="210">
        <v>8.3018867924528297E-2</v>
      </c>
      <c r="F10" s="209">
        <v>19</v>
      </c>
      <c r="G10" s="210">
        <v>7.1428571428571425E-2</v>
      </c>
      <c r="H10" s="209">
        <v>33</v>
      </c>
      <c r="I10" s="210">
        <v>0.11785714285714285</v>
      </c>
      <c r="J10" s="211">
        <v>22</v>
      </c>
      <c r="K10" s="210">
        <v>9.166666666666666E-2</v>
      </c>
      <c r="L10" s="211">
        <v>19</v>
      </c>
      <c r="M10" s="212">
        <v>8.8372093023255813E-2</v>
      </c>
      <c r="N10" s="211">
        <v>14</v>
      </c>
      <c r="O10" s="212">
        <v>5.6224899598393573E-2</v>
      </c>
      <c r="P10" s="211">
        <v>10</v>
      </c>
      <c r="Q10" s="212">
        <v>5.2910052910052907E-2</v>
      </c>
      <c r="R10" s="211">
        <v>9</v>
      </c>
      <c r="S10" s="212">
        <v>5.2023121387283239E-2</v>
      </c>
      <c r="T10" s="213">
        <v>228</v>
      </c>
      <c r="U10" s="214">
        <v>8.755760368663594E-2</v>
      </c>
      <c r="V10" s="198">
        <v>4</v>
      </c>
      <c r="W10" s="215">
        <v>219</v>
      </c>
      <c r="X10" s="216">
        <v>9.008638420403127E-2</v>
      </c>
      <c r="Y10" s="209" t="s">
        <v>224</v>
      </c>
      <c r="Z10" s="14">
        <v>23</v>
      </c>
      <c r="AA10" s="14">
        <v>27</v>
      </c>
      <c r="AB10" s="14">
        <v>30</v>
      </c>
      <c r="AC10" s="14">
        <v>22</v>
      </c>
      <c r="AD10" s="14">
        <v>19</v>
      </c>
      <c r="AE10" s="14">
        <v>33</v>
      </c>
      <c r="AF10" s="14">
        <v>22</v>
      </c>
      <c r="AG10" s="212">
        <v>8.8372093023255813E-2</v>
      </c>
    </row>
    <row r="11" spans="1:53" s="14" customFormat="1" ht="12.75" hidden="1">
      <c r="A11" s="202"/>
      <c r="B11" s="203" t="s">
        <v>225</v>
      </c>
      <c r="C11" s="203"/>
      <c r="D11" s="204">
        <v>9</v>
      </c>
      <c r="E11" s="205">
        <v>3.3962264150943396E-2</v>
      </c>
      <c r="F11" s="204">
        <v>8</v>
      </c>
      <c r="G11" s="205">
        <v>3.007518796992481E-2</v>
      </c>
      <c r="H11" s="204">
        <v>22</v>
      </c>
      <c r="I11" s="205">
        <v>7.857142857142857E-2</v>
      </c>
      <c r="J11" s="204">
        <v>27</v>
      </c>
      <c r="K11" s="205">
        <v>0.1125</v>
      </c>
      <c r="L11" s="204">
        <v>18</v>
      </c>
      <c r="M11" s="206">
        <v>8.3720930232558138E-2</v>
      </c>
      <c r="N11" s="204">
        <v>23</v>
      </c>
      <c r="O11" s="206">
        <v>9.2369477911646583E-2</v>
      </c>
      <c r="P11" s="204">
        <v>18</v>
      </c>
      <c r="Q11" s="206">
        <v>9.5238095238095233E-2</v>
      </c>
      <c r="R11" s="204">
        <v>12</v>
      </c>
      <c r="S11" s="206">
        <v>6.9364161849710976E-2</v>
      </c>
      <c r="T11" s="204">
        <v>139</v>
      </c>
      <c r="U11" s="207">
        <v>5.3379416282642089E-2</v>
      </c>
      <c r="V11" s="198"/>
      <c r="W11" s="204">
        <v>127</v>
      </c>
      <c r="X11" s="208">
        <v>5.2241875771287534E-2</v>
      </c>
      <c r="Y11" s="203" t="s">
        <v>225</v>
      </c>
      <c r="Z11" s="202"/>
      <c r="AA11" s="202"/>
      <c r="AB11" s="202"/>
      <c r="AC11" s="202"/>
      <c r="AD11" s="202"/>
      <c r="AE11" s="202"/>
      <c r="AF11" s="202"/>
      <c r="AG11" s="206">
        <v>8.3720930232558138E-2</v>
      </c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</row>
    <row r="12" spans="1:53" s="14" customFormat="1">
      <c r="B12" s="209" t="s">
        <v>226</v>
      </c>
      <c r="C12" s="209" t="s">
        <v>51</v>
      </c>
      <c r="D12" s="209">
        <v>4</v>
      </c>
      <c r="E12" s="210">
        <v>1.509433962264151E-2</v>
      </c>
      <c r="F12" s="209">
        <v>11</v>
      </c>
      <c r="G12" s="210">
        <v>4.1353383458646614E-2</v>
      </c>
      <c r="H12" s="209">
        <v>6</v>
      </c>
      <c r="I12" s="210">
        <v>2.1428571428571429E-2</v>
      </c>
      <c r="J12" s="211">
        <v>14</v>
      </c>
      <c r="K12" s="210">
        <v>5.8333333333333334E-2</v>
      </c>
      <c r="L12" s="211">
        <v>17</v>
      </c>
      <c r="M12" s="212">
        <v>7.9069767441860464E-2</v>
      </c>
      <c r="N12" s="211">
        <v>28</v>
      </c>
      <c r="O12" s="212">
        <v>0.11244979919678715</v>
      </c>
      <c r="P12" s="211">
        <v>14</v>
      </c>
      <c r="Q12" s="212">
        <v>7.407407407407407E-2</v>
      </c>
      <c r="R12" s="211">
        <v>8</v>
      </c>
      <c r="S12" s="212">
        <v>4.6242774566473986E-2</v>
      </c>
      <c r="T12" s="213">
        <v>136</v>
      </c>
      <c r="U12" s="214">
        <v>5.2227342549923193E-2</v>
      </c>
      <c r="V12" s="198"/>
      <c r="W12" s="215">
        <v>128</v>
      </c>
      <c r="X12" s="216">
        <v>5.2653229123817362E-2</v>
      </c>
      <c r="Y12" s="209" t="s">
        <v>226</v>
      </c>
      <c r="Z12" s="14">
        <v>0</v>
      </c>
      <c r="AA12" s="14">
        <v>5</v>
      </c>
      <c r="AB12" s="14">
        <v>29</v>
      </c>
      <c r="AC12" s="14">
        <v>4</v>
      </c>
      <c r="AD12" s="14">
        <v>11</v>
      </c>
      <c r="AE12" s="14">
        <v>6</v>
      </c>
      <c r="AF12" s="14">
        <v>14</v>
      </c>
      <c r="AG12" s="212">
        <v>7.9069767441860464E-2</v>
      </c>
    </row>
    <row r="13" spans="1:53" s="14" customFormat="1">
      <c r="B13" s="209" t="s">
        <v>227</v>
      </c>
      <c r="C13" s="209" t="s">
        <v>53</v>
      </c>
      <c r="D13" s="209">
        <v>6</v>
      </c>
      <c r="E13" s="210">
        <v>2.2641509433962263E-2</v>
      </c>
      <c r="F13" s="209">
        <v>6</v>
      </c>
      <c r="G13" s="210">
        <v>2.2556390977443608E-2</v>
      </c>
      <c r="H13" s="209">
        <v>13</v>
      </c>
      <c r="I13" s="210">
        <v>4.642857142857143E-2</v>
      </c>
      <c r="J13" s="211">
        <v>6</v>
      </c>
      <c r="K13" s="210">
        <v>2.5000000000000001E-2</v>
      </c>
      <c r="L13" s="217">
        <v>13</v>
      </c>
      <c r="M13" s="212">
        <v>6.0465116279069767E-2</v>
      </c>
      <c r="N13" s="217">
        <v>24</v>
      </c>
      <c r="O13" s="212">
        <v>9.6385542168674704E-2</v>
      </c>
      <c r="P13" s="217">
        <v>8</v>
      </c>
      <c r="Q13" s="212">
        <v>4.2328042328042326E-2</v>
      </c>
      <c r="R13" s="217">
        <v>20</v>
      </c>
      <c r="S13" s="212">
        <v>0.11560693641618497</v>
      </c>
      <c r="T13" s="213">
        <v>99</v>
      </c>
      <c r="U13" s="214">
        <v>3.8018433179723504E-2</v>
      </c>
      <c r="V13" s="198"/>
      <c r="W13" s="215">
        <v>79</v>
      </c>
      <c r="X13" s="216">
        <v>3.2496914849856028E-2</v>
      </c>
      <c r="Y13" s="209" t="s">
        <v>227</v>
      </c>
      <c r="Z13" s="14">
        <v>0</v>
      </c>
      <c r="AA13" s="14">
        <v>3</v>
      </c>
      <c r="AB13" s="14">
        <v>0</v>
      </c>
      <c r="AC13" s="14">
        <v>6</v>
      </c>
      <c r="AD13" s="14">
        <v>6</v>
      </c>
      <c r="AE13" s="14">
        <v>13</v>
      </c>
      <c r="AF13" s="14">
        <v>6</v>
      </c>
      <c r="AG13" s="212">
        <v>6.0465116279069767E-2</v>
      </c>
    </row>
    <row r="14" spans="1:53" s="202" customFormat="1">
      <c r="A14" s="14"/>
      <c r="B14" s="209" t="s">
        <v>228</v>
      </c>
      <c r="C14" s="209" t="s">
        <v>50</v>
      </c>
      <c r="D14" s="209">
        <v>16</v>
      </c>
      <c r="E14" s="218">
        <v>6.0377358490566038E-2</v>
      </c>
      <c r="F14" s="209">
        <v>5</v>
      </c>
      <c r="G14" s="218">
        <v>1.8796992481203006E-2</v>
      </c>
      <c r="H14" s="209">
        <v>6</v>
      </c>
      <c r="I14" s="218">
        <v>2.1428571428571429E-2</v>
      </c>
      <c r="J14" s="211">
        <v>6</v>
      </c>
      <c r="K14" s="218">
        <v>2.5000000000000001E-2</v>
      </c>
      <c r="L14" s="217">
        <v>4</v>
      </c>
      <c r="M14" s="212">
        <v>1.8604651162790697E-2</v>
      </c>
      <c r="N14" s="217">
        <v>10</v>
      </c>
      <c r="O14" s="212">
        <v>4.0160642570281124E-2</v>
      </c>
      <c r="P14" s="217">
        <v>6</v>
      </c>
      <c r="Q14" s="212">
        <v>3.1746031746031744E-2</v>
      </c>
      <c r="R14" s="217">
        <v>8</v>
      </c>
      <c r="S14" s="212">
        <v>4.6242774566473986E-2</v>
      </c>
      <c r="T14" s="213">
        <v>80</v>
      </c>
      <c r="U14" s="214">
        <v>3.0721966205837174E-2</v>
      </c>
      <c r="V14" s="198"/>
      <c r="W14" s="215">
        <v>72</v>
      </c>
      <c r="X14" s="216">
        <v>2.9617441382147263E-2</v>
      </c>
      <c r="Y14" s="209" t="s">
        <v>228</v>
      </c>
      <c r="Z14" s="14">
        <v>5</v>
      </c>
      <c r="AA14" s="14">
        <v>4</v>
      </c>
      <c r="AB14" s="14">
        <v>10</v>
      </c>
      <c r="AC14" s="14">
        <v>16</v>
      </c>
      <c r="AD14" s="14">
        <v>5</v>
      </c>
      <c r="AE14" s="14">
        <v>6</v>
      </c>
      <c r="AF14" s="14">
        <v>6</v>
      </c>
      <c r="AG14" s="212">
        <v>1.8604651162790697E-2</v>
      </c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</row>
    <row r="15" spans="1:53" s="14" customFormat="1">
      <c r="B15" s="209" t="s">
        <v>229</v>
      </c>
      <c r="C15" s="209" t="s">
        <v>52</v>
      </c>
      <c r="D15" s="209">
        <v>5</v>
      </c>
      <c r="E15" s="210">
        <v>1.8867924528301886E-2</v>
      </c>
      <c r="F15" s="209">
        <v>4</v>
      </c>
      <c r="G15" s="210">
        <v>1.5037593984962405E-2</v>
      </c>
      <c r="H15" s="209">
        <v>13</v>
      </c>
      <c r="I15" s="210">
        <v>4.642857142857143E-2</v>
      </c>
      <c r="J15" s="211">
        <v>17</v>
      </c>
      <c r="K15" s="210">
        <v>7.0833333333333331E-2</v>
      </c>
      <c r="L15" s="211">
        <v>7</v>
      </c>
      <c r="M15" s="212">
        <v>3.255813953488372E-2</v>
      </c>
      <c r="N15" s="211">
        <v>3</v>
      </c>
      <c r="O15" s="212">
        <v>1.2048192771084338E-2</v>
      </c>
      <c r="P15" s="211">
        <v>9</v>
      </c>
      <c r="Q15" s="212">
        <v>4.7619047619047616E-2</v>
      </c>
      <c r="R15" s="211">
        <v>6</v>
      </c>
      <c r="S15" s="212">
        <v>3.4682080924855488E-2</v>
      </c>
      <c r="T15" s="213">
        <v>65</v>
      </c>
      <c r="U15" s="214">
        <v>2.4961597542242704E-2</v>
      </c>
      <c r="V15" s="198"/>
      <c r="W15" s="215">
        <v>59</v>
      </c>
      <c r="X15" s="216">
        <v>2.4269847799259565E-2</v>
      </c>
      <c r="Y15" s="209" t="s">
        <v>229</v>
      </c>
      <c r="Z15" s="14">
        <v>0</v>
      </c>
      <c r="AA15" s="14">
        <v>0</v>
      </c>
      <c r="AB15" s="14">
        <v>1</v>
      </c>
      <c r="AC15" s="14">
        <v>5</v>
      </c>
      <c r="AD15" s="14">
        <v>4</v>
      </c>
      <c r="AE15" s="14">
        <v>13</v>
      </c>
      <c r="AF15" s="14">
        <v>17</v>
      </c>
      <c r="AG15" s="212">
        <v>3.255813953488372E-2</v>
      </c>
    </row>
    <row r="16" spans="1:53" s="14" customFormat="1">
      <c r="B16" s="209" t="s">
        <v>230</v>
      </c>
      <c r="C16" s="209" t="s">
        <v>53</v>
      </c>
      <c r="D16" s="209">
        <v>1</v>
      </c>
      <c r="E16" s="210">
        <v>3.7735849056603774E-3</v>
      </c>
      <c r="F16" s="209">
        <v>3</v>
      </c>
      <c r="G16" s="210">
        <v>1.1278195488721804E-2</v>
      </c>
      <c r="H16" s="209">
        <v>7</v>
      </c>
      <c r="I16" s="210">
        <v>2.5000000000000001E-2</v>
      </c>
      <c r="J16" s="211">
        <v>5</v>
      </c>
      <c r="K16" s="210">
        <v>2.0833333333333332E-2</v>
      </c>
      <c r="L16" s="211">
        <v>8</v>
      </c>
      <c r="M16" s="218">
        <v>3.7209302325581395E-2</v>
      </c>
      <c r="N16" s="211">
        <v>11</v>
      </c>
      <c r="O16" s="218">
        <v>4.4176706827309238E-2</v>
      </c>
      <c r="P16" s="211">
        <v>9</v>
      </c>
      <c r="Q16" s="218">
        <v>4.7619047619047616E-2</v>
      </c>
      <c r="R16" s="211">
        <v>19</v>
      </c>
      <c r="S16" s="218">
        <v>0.10982658959537572</v>
      </c>
      <c r="T16" s="213">
        <v>65</v>
      </c>
      <c r="U16" s="214">
        <v>2.4961597542242704E-2</v>
      </c>
      <c r="V16" s="219"/>
      <c r="W16" s="215">
        <v>46</v>
      </c>
      <c r="X16" s="216">
        <v>1.8922254216371864E-2</v>
      </c>
      <c r="Y16" s="209" t="s">
        <v>230</v>
      </c>
      <c r="Z16" s="14">
        <v>1</v>
      </c>
      <c r="AA16" s="14">
        <v>1</v>
      </c>
      <c r="AB16" s="14">
        <v>0</v>
      </c>
      <c r="AC16" s="14">
        <v>1</v>
      </c>
      <c r="AD16" s="14">
        <v>3</v>
      </c>
      <c r="AE16" s="14">
        <v>7</v>
      </c>
      <c r="AF16" s="14">
        <v>5</v>
      </c>
      <c r="AG16" s="218">
        <v>3.7209302325581395E-2</v>
      </c>
    </row>
    <row r="17" spans="1:53" s="14" customFormat="1">
      <c r="B17" s="209" t="s">
        <v>231</v>
      </c>
      <c r="C17" s="209" t="s">
        <v>51</v>
      </c>
      <c r="D17" s="209">
        <v>3</v>
      </c>
      <c r="E17" s="210">
        <v>1.1320754716981131E-2</v>
      </c>
      <c r="F17" s="209">
        <v>13</v>
      </c>
      <c r="G17" s="210">
        <v>4.8872180451127817E-2</v>
      </c>
      <c r="H17" s="209">
        <v>14</v>
      </c>
      <c r="I17" s="210">
        <v>0.05</v>
      </c>
      <c r="J17" s="211">
        <v>2</v>
      </c>
      <c r="K17" s="210">
        <v>8.3333333333333332E-3</v>
      </c>
      <c r="L17" s="211">
        <v>2</v>
      </c>
      <c r="M17" s="212">
        <v>9.3023255813953487E-3</v>
      </c>
      <c r="N17" s="211">
        <v>5</v>
      </c>
      <c r="O17" s="212">
        <v>2.0080321285140562E-2</v>
      </c>
      <c r="P17" s="211">
        <v>7</v>
      </c>
      <c r="Q17" s="212">
        <v>3.7037037037037035E-2</v>
      </c>
      <c r="R17" s="211">
        <v>9</v>
      </c>
      <c r="S17" s="212">
        <v>5.2023121387283239E-2</v>
      </c>
      <c r="T17" s="213">
        <v>58</v>
      </c>
      <c r="U17" s="214">
        <v>2.227342549923195E-2</v>
      </c>
      <c r="V17" s="219"/>
      <c r="W17" s="215">
        <v>49</v>
      </c>
      <c r="X17" s="216">
        <v>2.0156314273961334E-2</v>
      </c>
      <c r="Y17" s="209" t="s">
        <v>231</v>
      </c>
      <c r="Z17" s="14">
        <v>0</v>
      </c>
      <c r="AA17" s="14">
        <v>0</v>
      </c>
      <c r="AB17" s="14">
        <v>4</v>
      </c>
      <c r="AC17" s="14">
        <v>3</v>
      </c>
      <c r="AD17" s="14">
        <v>13</v>
      </c>
      <c r="AE17" s="14">
        <v>14</v>
      </c>
      <c r="AF17" s="14">
        <v>2</v>
      </c>
      <c r="AG17" s="212">
        <v>9.3023255813953487E-3</v>
      </c>
    </row>
    <row r="18" spans="1:53" s="14" customFormat="1">
      <c r="B18" s="209" t="s">
        <v>232</v>
      </c>
      <c r="C18" s="209" t="s">
        <v>52</v>
      </c>
      <c r="D18" s="209">
        <v>0</v>
      </c>
      <c r="E18" s="210">
        <v>0</v>
      </c>
      <c r="F18" s="209">
        <v>3</v>
      </c>
      <c r="G18" s="210">
        <v>1.1278195488721804E-2</v>
      </c>
      <c r="H18" s="209">
        <v>8</v>
      </c>
      <c r="I18" s="210">
        <v>2.8571428571428571E-2</v>
      </c>
      <c r="J18" s="211">
        <v>6</v>
      </c>
      <c r="K18" s="210">
        <v>2.5000000000000001E-2</v>
      </c>
      <c r="L18" s="211">
        <v>10</v>
      </c>
      <c r="M18" s="212">
        <v>4.6511627906976744E-2</v>
      </c>
      <c r="N18" s="211">
        <v>15</v>
      </c>
      <c r="O18" s="212">
        <v>6.0240963855421686E-2</v>
      </c>
      <c r="P18" s="211">
        <v>6</v>
      </c>
      <c r="Q18" s="212">
        <v>3.1746031746031744E-2</v>
      </c>
      <c r="R18" s="211">
        <v>4</v>
      </c>
      <c r="S18" s="212">
        <v>2.3121387283236993E-2</v>
      </c>
      <c r="T18" s="213">
        <v>52</v>
      </c>
      <c r="U18" s="214">
        <v>1.9969278033794162E-2</v>
      </c>
      <c r="V18" s="198"/>
      <c r="W18" s="215">
        <v>48</v>
      </c>
      <c r="X18" s="216">
        <v>1.974496092143151E-2</v>
      </c>
      <c r="Y18" s="209" t="s">
        <v>232</v>
      </c>
      <c r="Z18" s="14">
        <v>0</v>
      </c>
      <c r="AA18" s="14">
        <v>0</v>
      </c>
      <c r="AB18" s="14">
        <v>0</v>
      </c>
      <c r="AC18" s="14">
        <v>0</v>
      </c>
      <c r="AD18" s="14">
        <v>3</v>
      </c>
      <c r="AE18" s="14">
        <v>8</v>
      </c>
      <c r="AF18" s="14">
        <v>6</v>
      </c>
      <c r="AG18" s="212">
        <v>4.6511627906976744E-2</v>
      </c>
    </row>
    <row r="19" spans="1:53" s="14" customFormat="1">
      <c r="B19" s="209" t="s">
        <v>233</v>
      </c>
      <c r="C19" s="209" t="s">
        <v>53</v>
      </c>
      <c r="D19" s="209">
        <v>3</v>
      </c>
      <c r="E19" s="210">
        <v>1.1320754716981131E-2</v>
      </c>
      <c r="F19" s="209">
        <v>4</v>
      </c>
      <c r="G19" s="210">
        <v>1.5037593984962405E-2</v>
      </c>
      <c r="H19" s="209">
        <v>2</v>
      </c>
      <c r="I19" s="210">
        <v>7.1428571428571426E-3</v>
      </c>
      <c r="J19" s="211">
        <v>5</v>
      </c>
      <c r="K19" s="210">
        <v>2.0833333333333332E-2</v>
      </c>
      <c r="L19" s="211">
        <v>6</v>
      </c>
      <c r="M19" s="212">
        <v>2.7906976744186046E-2</v>
      </c>
      <c r="N19" s="211">
        <v>10</v>
      </c>
      <c r="O19" s="212">
        <v>4.0160642570281124E-2</v>
      </c>
      <c r="P19" s="211">
        <v>2</v>
      </c>
      <c r="Q19" s="212">
        <v>1.0582010582010581E-2</v>
      </c>
      <c r="R19" s="211">
        <v>9</v>
      </c>
      <c r="S19" s="212">
        <v>5.2023121387283239E-2</v>
      </c>
      <c r="T19" s="213">
        <v>48</v>
      </c>
      <c r="U19" s="214">
        <v>1.8433179723502304E-2</v>
      </c>
      <c r="V19" s="219"/>
      <c r="W19" s="215">
        <v>39</v>
      </c>
      <c r="X19" s="216">
        <v>1.6042780748663103E-2</v>
      </c>
      <c r="Y19" s="209" t="s">
        <v>233</v>
      </c>
      <c r="Z19" s="14">
        <v>4</v>
      </c>
      <c r="AA19" s="14">
        <v>3</v>
      </c>
      <c r="AB19" s="14">
        <v>0</v>
      </c>
      <c r="AC19" s="14">
        <v>3</v>
      </c>
      <c r="AD19" s="14">
        <v>4</v>
      </c>
      <c r="AE19" s="14">
        <v>2</v>
      </c>
      <c r="AF19" s="14">
        <v>5</v>
      </c>
      <c r="AG19" s="212">
        <v>2.7906976744186046E-2</v>
      </c>
    </row>
    <row r="20" spans="1:53" s="14" customFormat="1">
      <c r="B20" s="209" t="s">
        <v>234</v>
      </c>
      <c r="C20" s="209" t="s">
        <v>49</v>
      </c>
      <c r="D20" s="209">
        <v>1</v>
      </c>
      <c r="E20" s="210">
        <v>3.7735849056603774E-3</v>
      </c>
      <c r="F20" s="209">
        <v>0</v>
      </c>
      <c r="G20" s="210">
        <v>0</v>
      </c>
      <c r="H20" s="209">
        <v>2</v>
      </c>
      <c r="I20" s="210">
        <v>7.1428571428571426E-3</v>
      </c>
      <c r="J20" s="211">
        <v>3</v>
      </c>
      <c r="K20" s="210">
        <v>1.2500000000000001E-2</v>
      </c>
      <c r="L20" s="211">
        <v>5</v>
      </c>
      <c r="M20" s="212">
        <v>2.3255813953488372E-2</v>
      </c>
      <c r="N20" s="211">
        <v>15</v>
      </c>
      <c r="O20" s="212">
        <v>6.0240963855421686E-2</v>
      </c>
      <c r="P20" s="211">
        <v>4</v>
      </c>
      <c r="Q20" s="212">
        <v>2.1164021164021163E-2</v>
      </c>
      <c r="R20" s="211">
        <v>2</v>
      </c>
      <c r="S20" s="212">
        <v>1.1560693641618497E-2</v>
      </c>
      <c r="T20" s="213">
        <v>40</v>
      </c>
      <c r="U20" s="214">
        <v>1.5360983102918587E-2</v>
      </c>
      <c r="V20" s="219"/>
      <c r="W20" s="215">
        <v>38</v>
      </c>
      <c r="X20" s="216">
        <v>1.5631427396133279E-2</v>
      </c>
      <c r="Y20" s="209" t="s">
        <v>234</v>
      </c>
      <c r="Z20" s="14">
        <v>5</v>
      </c>
      <c r="AA20" s="14">
        <v>1</v>
      </c>
      <c r="AB20" s="14">
        <v>3</v>
      </c>
      <c r="AC20" s="14">
        <v>1</v>
      </c>
      <c r="AD20" s="14">
        <v>0</v>
      </c>
      <c r="AE20" s="14">
        <v>2</v>
      </c>
      <c r="AF20" s="14">
        <v>3</v>
      </c>
      <c r="AG20" s="212">
        <v>2.3255813953488372E-2</v>
      </c>
    </row>
    <row r="21" spans="1:53" s="14" customFormat="1">
      <c r="B21" s="209" t="s">
        <v>235</v>
      </c>
      <c r="C21" s="209" t="s">
        <v>49</v>
      </c>
      <c r="D21" s="209">
        <v>0</v>
      </c>
      <c r="E21" s="210">
        <v>0</v>
      </c>
      <c r="F21" s="209">
        <v>1</v>
      </c>
      <c r="G21" s="210">
        <v>3.7593984962406013E-3</v>
      </c>
      <c r="H21" s="209">
        <v>7</v>
      </c>
      <c r="I21" s="210">
        <v>2.5000000000000001E-2</v>
      </c>
      <c r="J21" s="211">
        <v>0</v>
      </c>
      <c r="K21" s="210">
        <v>0</v>
      </c>
      <c r="L21" s="211">
        <v>4</v>
      </c>
      <c r="M21" s="212">
        <v>1.8604651162790697E-2</v>
      </c>
      <c r="N21" s="211">
        <v>8</v>
      </c>
      <c r="O21" s="212">
        <v>3.2128514056224897E-2</v>
      </c>
      <c r="P21" s="211">
        <v>11</v>
      </c>
      <c r="Q21" s="212">
        <v>5.8201058201058198E-2</v>
      </c>
      <c r="R21" s="211">
        <v>0</v>
      </c>
      <c r="S21" s="212">
        <v>0</v>
      </c>
      <c r="T21" s="213">
        <v>31</v>
      </c>
      <c r="U21" s="214">
        <v>1.1904761904761904E-2</v>
      </c>
      <c r="V21" s="198"/>
      <c r="W21" s="215">
        <v>31</v>
      </c>
      <c r="X21" s="216">
        <v>1.2751953928424516E-2</v>
      </c>
      <c r="Y21" s="209" t="s">
        <v>235</v>
      </c>
      <c r="Z21" s="14">
        <v>0</v>
      </c>
      <c r="AA21" s="14">
        <v>0</v>
      </c>
      <c r="AB21" s="14">
        <v>0</v>
      </c>
      <c r="AC21" s="14">
        <v>0</v>
      </c>
      <c r="AD21" s="14">
        <v>1</v>
      </c>
      <c r="AE21" s="14">
        <v>7</v>
      </c>
      <c r="AF21" s="14">
        <v>0</v>
      </c>
      <c r="AG21" s="212">
        <v>1.8604651162790697E-2</v>
      </c>
    </row>
    <row r="22" spans="1:53" s="14" customFormat="1">
      <c r="B22" s="209" t="s">
        <v>236</v>
      </c>
      <c r="C22" s="209" t="s">
        <v>50</v>
      </c>
      <c r="D22" s="209">
        <v>1</v>
      </c>
      <c r="E22" s="210">
        <v>3.7735849056603774E-3</v>
      </c>
      <c r="F22" s="209">
        <v>4</v>
      </c>
      <c r="G22" s="210">
        <v>1.5037593984962405E-2</v>
      </c>
      <c r="H22" s="209">
        <v>8</v>
      </c>
      <c r="I22" s="210">
        <v>2.8571428571428571E-2</v>
      </c>
      <c r="J22" s="211">
        <v>1</v>
      </c>
      <c r="K22" s="210">
        <v>4.1666666666666666E-3</v>
      </c>
      <c r="L22" s="211">
        <v>2</v>
      </c>
      <c r="M22" s="212">
        <v>9.3023255813953487E-3</v>
      </c>
      <c r="N22" s="211">
        <v>3</v>
      </c>
      <c r="O22" s="212">
        <v>1.2048192771084338E-2</v>
      </c>
      <c r="P22" s="211">
        <v>8</v>
      </c>
      <c r="Q22" s="212">
        <v>4.2328042328042326E-2</v>
      </c>
      <c r="R22" s="211">
        <v>1</v>
      </c>
      <c r="S22" s="212">
        <v>5.7803468208092483E-3</v>
      </c>
      <c r="T22" s="213">
        <v>31</v>
      </c>
      <c r="U22" s="214">
        <v>1.1904761904761904E-2</v>
      </c>
      <c r="V22" s="219"/>
      <c r="W22" s="215">
        <v>30</v>
      </c>
      <c r="X22" s="216">
        <v>1.2340600575894693E-2</v>
      </c>
      <c r="Y22" s="209" t="s">
        <v>236</v>
      </c>
      <c r="Z22" s="14">
        <v>0</v>
      </c>
      <c r="AA22" s="14">
        <v>2</v>
      </c>
      <c r="AB22" s="14">
        <v>1</v>
      </c>
      <c r="AC22" s="14">
        <v>1</v>
      </c>
      <c r="AD22" s="14">
        <v>4</v>
      </c>
      <c r="AE22" s="14">
        <v>8</v>
      </c>
      <c r="AF22" s="14">
        <v>1</v>
      </c>
      <c r="AG22" s="212">
        <v>9.3023255813953487E-3</v>
      </c>
    </row>
    <row r="23" spans="1:53" s="202" customFormat="1">
      <c r="A23" s="14"/>
      <c r="B23" s="209" t="s">
        <v>237</v>
      </c>
      <c r="C23" s="209" t="s">
        <v>53</v>
      </c>
      <c r="D23" s="209">
        <v>1</v>
      </c>
      <c r="E23" s="218">
        <v>3.7735849056603774E-3</v>
      </c>
      <c r="F23" s="209">
        <v>1</v>
      </c>
      <c r="G23" s="218">
        <v>3.7593984962406013E-3</v>
      </c>
      <c r="H23" s="209">
        <v>2</v>
      </c>
      <c r="I23" s="218">
        <v>7.1428571428571426E-3</v>
      </c>
      <c r="J23" s="211">
        <v>4</v>
      </c>
      <c r="K23" s="218">
        <v>1.6666666666666666E-2</v>
      </c>
      <c r="L23" s="217">
        <v>7</v>
      </c>
      <c r="M23" s="212">
        <v>3.255813953488372E-2</v>
      </c>
      <c r="N23" s="217">
        <v>1</v>
      </c>
      <c r="O23" s="212">
        <v>4.0160642570281121E-3</v>
      </c>
      <c r="P23" s="217">
        <v>2</v>
      </c>
      <c r="Q23" s="212">
        <v>1.0582010582010581E-2</v>
      </c>
      <c r="R23" s="217">
        <v>1</v>
      </c>
      <c r="S23" s="212">
        <v>5.7803468208092483E-3</v>
      </c>
      <c r="T23" s="213">
        <v>24</v>
      </c>
      <c r="U23" s="214">
        <v>9.2165898617511521E-3</v>
      </c>
      <c r="V23" s="198"/>
      <c r="W23" s="215">
        <v>23</v>
      </c>
      <c r="X23" s="216">
        <v>9.4611271081859322E-3</v>
      </c>
      <c r="Y23" s="209" t="s">
        <v>237</v>
      </c>
      <c r="Z23" s="14">
        <v>0</v>
      </c>
      <c r="AA23" s="14">
        <v>3</v>
      </c>
      <c r="AB23" s="14">
        <v>2</v>
      </c>
      <c r="AC23" s="14">
        <v>1</v>
      </c>
      <c r="AD23" s="14">
        <v>1</v>
      </c>
      <c r="AE23" s="14">
        <v>2</v>
      </c>
      <c r="AF23" s="14">
        <v>4</v>
      </c>
      <c r="AG23" s="212">
        <v>3.255813953488372E-2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</row>
    <row r="24" spans="1:53" s="14" customFormat="1">
      <c r="B24" s="209" t="s">
        <v>238</v>
      </c>
      <c r="C24" s="209" t="s">
        <v>52</v>
      </c>
      <c r="D24" s="209">
        <v>4</v>
      </c>
      <c r="E24" s="210">
        <v>1.509433962264151E-2</v>
      </c>
      <c r="F24" s="209">
        <v>1</v>
      </c>
      <c r="G24" s="210">
        <v>3.7593984962406013E-3</v>
      </c>
      <c r="H24" s="209">
        <v>1</v>
      </c>
      <c r="I24" s="210">
        <v>3.5714285714285713E-3</v>
      </c>
      <c r="J24" s="211">
        <v>4</v>
      </c>
      <c r="K24" s="210">
        <v>1.6666666666666666E-2</v>
      </c>
      <c r="L24" s="211">
        <v>1</v>
      </c>
      <c r="M24" s="212">
        <v>4.6511627906976744E-3</v>
      </c>
      <c r="N24" s="211">
        <v>5</v>
      </c>
      <c r="O24" s="212">
        <v>2.0080321285140562E-2</v>
      </c>
      <c r="P24" s="211">
        <v>3</v>
      </c>
      <c r="Q24" s="212">
        <v>1.5873015873015872E-2</v>
      </c>
      <c r="R24" s="211">
        <v>2</v>
      </c>
      <c r="S24" s="212">
        <v>1.1560693641618497E-2</v>
      </c>
      <c r="T24" s="213">
        <v>22</v>
      </c>
      <c r="U24" s="214">
        <v>8.4485407066052232E-3</v>
      </c>
      <c r="V24" s="219"/>
      <c r="W24" s="215">
        <v>20</v>
      </c>
      <c r="X24" s="216">
        <v>8.2270670505964621E-3</v>
      </c>
      <c r="Y24" s="209" t="s">
        <v>238</v>
      </c>
      <c r="Z24" s="14">
        <v>0</v>
      </c>
      <c r="AA24" s="14">
        <v>0</v>
      </c>
      <c r="AB24" s="14">
        <v>1</v>
      </c>
      <c r="AC24" s="14">
        <v>4</v>
      </c>
      <c r="AD24" s="14">
        <v>1</v>
      </c>
      <c r="AE24" s="14">
        <v>1</v>
      </c>
      <c r="AF24" s="14">
        <v>4</v>
      </c>
      <c r="AG24" s="212">
        <v>4.6511627906976744E-3</v>
      </c>
    </row>
    <row r="25" spans="1:53" s="14" customFormat="1">
      <c r="B25" s="209" t="s">
        <v>239</v>
      </c>
      <c r="C25" s="209" t="s">
        <v>49</v>
      </c>
      <c r="D25" s="209">
        <v>1</v>
      </c>
      <c r="E25" s="210">
        <v>3.7735849056603774E-3</v>
      </c>
      <c r="F25" s="209">
        <v>1</v>
      </c>
      <c r="G25" s="210">
        <v>3.7593984962406013E-3</v>
      </c>
      <c r="H25" s="209">
        <v>0</v>
      </c>
      <c r="I25" s="210">
        <v>0</v>
      </c>
      <c r="J25" s="211">
        <v>6</v>
      </c>
      <c r="K25" s="210">
        <v>2.5000000000000001E-2</v>
      </c>
      <c r="L25" s="211">
        <v>2</v>
      </c>
      <c r="M25" s="212">
        <v>9.3023255813953487E-3</v>
      </c>
      <c r="N25" s="211">
        <v>2</v>
      </c>
      <c r="O25" s="212">
        <v>8.0321285140562242E-3</v>
      </c>
      <c r="P25" s="211">
        <v>0</v>
      </c>
      <c r="Q25" s="212">
        <v>0</v>
      </c>
      <c r="R25" s="211">
        <v>1</v>
      </c>
      <c r="S25" s="212">
        <v>5.7803468208092483E-3</v>
      </c>
      <c r="T25" s="213">
        <v>14</v>
      </c>
      <c r="U25" s="214">
        <v>5.3763440860215058E-3</v>
      </c>
      <c r="V25" s="198"/>
      <c r="W25" s="215">
        <v>13</v>
      </c>
      <c r="X25" s="216">
        <v>5.3475935828877002E-3</v>
      </c>
      <c r="Y25" s="209" t="s">
        <v>239</v>
      </c>
      <c r="Z25" s="14">
        <v>0</v>
      </c>
      <c r="AA25" s="14">
        <v>0</v>
      </c>
      <c r="AB25" s="14">
        <v>1</v>
      </c>
      <c r="AC25" s="14">
        <v>1</v>
      </c>
      <c r="AD25" s="14">
        <v>1</v>
      </c>
      <c r="AE25" s="14">
        <v>0</v>
      </c>
      <c r="AF25" s="14">
        <v>6</v>
      </c>
      <c r="AG25" s="212">
        <v>9.3023255813953487E-3</v>
      </c>
    </row>
    <row r="26" spans="1:53" s="14" customFormat="1">
      <c r="B26" s="209" t="s">
        <v>240</v>
      </c>
      <c r="C26" s="209" t="s">
        <v>50</v>
      </c>
      <c r="D26" s="209">
        <v>0</v>
      </c>
      <c r="E26" s="210">
        <v>0</v>
      </c>
      <c r="F26" s="209">
        <v>0</v>
      </c>
      <c r="G26" s="210">
        <v>0</v>
      </c>
      <c r="H26" s="209">
        <v>3</v>
      </c>
      <c r="I26" s="210">
        <v>1.0714285714285714E-2</v>
      </c>
      <c r="J26" s="211">
        <v>5</v>
      </c>
      <c r="K26" s="210">
        <v>2.0833333333333332E-2</v>
      </c>
      <c r="L26" s="217">
        <v>0</v>
      </c>
      <c r="M26" s="212">
        <v>0</v>
      </c>
      <c r="N26" s="217">
        <v>0</v>
      </c>
      <c r="O26" s="212">
        <v>0</v>
      </c>
      <c r="P26" s="217">
        <v>2</v>
      </c>
      <c r="Q26" s="212">
        <v>1.0582010582010581E-2</v>
      </c>
      <c r="R26" s="217">
        <v>3</v>
      </c>
      <c r="S26" s="212">
        <v>1.7341040462427744E-2</v>
      </c>
      <c r="T26" s="213">
        <v>13</v>
      </c>
      <c r="U26" s="214">
        <v>4.9923195084485405E-3</v>
      </c>
      <c r="V26" s="198"/>
      <c r="W26" s="215">
        <v>10</v>
      </c>
      <c r="X26" s="216">
        <v>4.1135335252982311E-3</v>
      </c>
      <c r="Y26" s="209" t="s">
        <v>240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3</v>
      </c>
      <c r="AF26" s="14">
        <v>5</v>
      </c>
      <c r="AG26" s="212">
        <v>0</v>
      </c>
    </row>
    <row r="27" spans="1:53" s="202" customFormat="1">
      <c r="A27" s="14"/>
      <c r="B27" s="209" t="s">
        <v>241</v>
      </c>
      <c r="C27" s="209" t="s">
        <v>50</v>
      </c>
      <c r="D27" s="209">
        <v>2</v>
      </c>
      <c r="E27" s="218">
        <v>7.5471698113207548E-3</v>
      </c>
      <c r="F27" s="209">
        <v>2</v>
      </c>
      <c r="G27" s="218">
        <v>7.5187969924812026E-3</v>
      </c>
      <c r="H27" s="209">
        <v>2</v>
      </c>
      <c r="I27" s="218">
        <v>7.1428571428571426E-3</v>
      </c>
      <c r="J27" s="211">
        <v>1</v>
      </c>
      <c r="K27" s="218">
        <v>4.1666666666666666E-3</v>
      </c>
      <c r="L27" s="217">
        <v>0</v>
      </c>
      <c r="M27" s="212">
        <v>0</v>
      </c>
      <c r="N27" s="217">
        <v>0</v>
      </c>
      <c r="O27" s="212">
        <v>0</v>
      </c>
      <c r="P27" s="217">
        <v>0</v>
      </c>
      <c r="Q27" s="212">
        <v>0</v>
      </c>
      <c r="R27" s="217">
        <v>1</v>
      </c>
      <c r="S27" s="212">
        <v>5.7803468208092483E-3</v>
      </c>
      <c r="T27" s="213">
        <v>8</v>
      </c>
      <c r="U27" s="214">
        <v>3.0721966205837174E-3</v>
      </c>
      <c r="V27" s="198"/>
      <c r="W27" s="215">
        <v>7</v>
      </c>
      <c r="X27" s="216">
        <v>2.8794734677087619E-3</v>
      </c>
      <c r="Y27" s="209" t="s">
        <v>241</v>
      </c>
      <c r="Z27" s="14">
        <v>0</v>
      </c>
      <c r="AA27" s="14">
        <v>0</v>
      </c>
      <c r="AB27" s="14">
        <v>0</v>
      </c>
      <c r="AC27" s="14">
        <v>2</v>
      </c>
      <c r="AD27" s="14">
        <v>2</v>
      </c>
      <c r="AE27" s="14">
        <v>2</v>
      </c>
      <c r="AF27" s="14">
        <v>1</v>
      </c>
      <c r="AG27" s="212">
        <v>0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s="14" customFormat="1">
      <c r="B28" s="209" t="s">
        <v>242</v>
      </c>
      <c r="C28" s="209" t="s">
        <v>50</v>
      </c>
      <c r="D28" s="209">
        <v>0</v>
      </c>
      <c r="E28" s="210">
        <v>0</v>
      </c>
      <c r="F28" s="209">
        <v>0</v>
      </c>
      <c r="G28" s="210">
        <v>0</v>
      </c>
      <c r="H28" s="209">
        <v>3</v>
      </c>
      <c r="I28" s="210">
        <v>1.0714285714285714E-2</v>
      </c>
      <c r="J28" s="211">
        <v>0</v>
      </c>
      <c r="K28" s="210">
        <v>0</v>
      </c>
      <c r="L28" s="211">
        <v>1</v>
      </c>
      <c r="M28" s="212">
        <v>4.6511627906976744E-3</v>
      </c>
      <c r="N28" s="211">
        <v>1</v>
      </c>
      <c r="O28" s="212">
        <v>4.0160642570281121E-3</v>
      </c>
      <c r="P28" s="211">
        <v>1</v>
      </c>
      <c r="Q28" s="212">
        <v>5.2910052910052907E-3</v>
      </c>
      <c r="R28" s="211">
        <v>0</v>
      </c>
      <c r="S28" s="212">
        <v>0</v>
      </c>
      <c r="T28" s="213">
        <v>6</v>
      </c>
      <c r="U28" s="214">
        <v>2.304147465437788E-3</v>
      </c>
      <c r="V28" s="198"/>
      <c r="W28" s="215">
        <v>6</v>
      </c>
      <c r="X28" s="216">
        <v>2.4681201151789387E-3</v>
      </c>
      <c r="Y28" s="209" t="s">
        <v>242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3</v>
      </c>
      <c r="AF28" s="14">
        <v>0</v>
      </c>
      <c r="AG28" s="212">
        <v>4.6511627906976744E-3</v>
      </c>
    </row>
    <row r="29" spans="1:53" s="14" customFormat="1">
      <c r="B29" s="209" t="s">
        <v>24</v>
      </c>
      <c r="C29" s="209"/>
      <c r="D29" s="209">
        <v>0</v>
      </c>
      <c r="E29" s="210">
        <v>0</v>
      </c>
      <c r="F29" s="209">
        <v>0</v>
      </c>
      <c r="G29" s="210">
        <v>0</v>
      </c>
      <c r="H29" s="209">
        <v>0</v>
      </c>
      <c r="I29" s="210">
        <v>0</v>
      </c>
      <c r="J29" s="211">
        <v>1</v>
      </c>
      <c r="K29" s="210">
        <v>4.1666666666666666E-3</v>
      </c>
      <c r="L29" s="211">
        <v>0</v>
      </c>
      <c r="M29" s="212">
        <v>0</v>
      </c>
      <c r="N29" s="211">
        <v>0</v>
      </c>
      <c r="O29" s="212">
        <v>0</v>
      </c>
      <c r="P29" s="211">
        <v>1</v>
      </c>
      <c r="Q29" s="212">
        <v>5.2910052910052907E-3</v>
      </c>
      <c r="R29" s="211">
        <v>1</v>
      </c>
      <c r="S29" s="212">
        <v>5.7803468208092483E-3</v>
      </c>
      <c r="T29" s="213">
        <v>3</v>
      </c>
      <c r="U29" s="214">
        <v>1.152073732718894E-3</v>
      </c>
      <c r="V29" s="219"/>
      <c r="W29" s="215">
        <v>2</v>
      </c>
      <c r="X29" s="216">
        <v>8.2270670505964628E-4</v>
      </c>
      <c r="Y29" s="209" t="s">
        <v>24</v>
      </c>
      <c r="AF29" s="14">
        <v>1</v>
      </c>
      <c r="AG29" s="212">
        <v>0</v>
      </c>
    </row>
    <row r="30" spans="1:53" s="14" customFormat="1">
      <c r="B30" s="209" t="s">
        <v>243</v>
      </c>
      <c r="C30" s="209" t="s">
        <v>50</v>
      </c>
      <c r="D30" s="209">
        <v>0</v>
      </c>
      <c r="E30" s="210">
        <v>0</v>
      </c>
      <c r="F30" s="209">
        <v>1</v>
      </c>
      <c r="G30" s="210">
        <v>3.7593984962406013E-3</v>
      </c>
      <c r="H30" s="209">
        <v>0</v>
      </c>
      <c r="I30" s="210">
        <v>0</v>
      </c>
      <c r="J30" s="211">
        <v>0</v>
      </c>
      <c r="K30" s="210">
        <v>0</v>
      </c>
      <c r="L30" s="211">
        <v>1</v>
      </c>
      <c r="M30" s="212">
        <v>4.6511627906976744E-3</v>
      </c>
      <c r="N30" s="211">
        <v>0</v>
      </c>
      <c r="O30" s="212">
        <v>0</v>
      </c>
      <c r="P30" s="211">
        <v>0</v>
      </c>
      <c r="Q30" s="212">
        <v>0</v>
      </c>
      <c r="R30" s="211">
        <v>1</v>
      </c>
      <c r="S30" s="212">
        <v>5.7803468208092483E-3</v>
      </c>
      <c r="T30" s="213">
        <v>3</v>
      </c>
      <c r="U30" s="214">
        <v>1.152073732718894E-3</v>
      </c>
      <c r="V30" s="198"/>
      <c r="W30" s="215">
        <v>2</v>
      </c>
      <c r="X30" s="216">
        <v>8.2270670505964628E-4</v>
      </c>
      <c r="Y30" s="209" t="s">
        <v>243</v>
      </c>
      <c r="Z30" s="14">
        <v>0</v>
      </c>
      <c r="AA30" s="14">
        <v>0</v>
      </c>
      <c r="AB30" s="14">
        <v>0</v>
      </c>
      <c r="AC30" s="14">
        <v>0</v>
      </c>
      <c r="AD30" s="14">
        <v>1</v>
      </c>
      <c r="AE30" s="14">
        <v>0</v>
      </c>
      <c r="AF30" s="14">
        <v>0</v>
      </c>
      <c r="AG30" s="212">
        <v>4.6511627906976744E-3</v>
      </c>
    </row>
    <row r="31" spans="1:53" s="14" customFormat="1">
      <c r="B31" s="209" t="s">
        <v>244</v>
      </c>
      <c r="C31" s="209" t="s">
        <v>50</v>
      </c>
      <c r="D31" s="209">
        <v>0</v>
      </c>
      <c r="E31" s="210">
        <v>0</v>
      </c>
      <c r="F31" s="209">
        <v>0</v>
      </c>
      <c r="G31" s="210">
        <v>0</v>
      </c>
      <c r="H31" s="209">
        <v>1</v>
      </c>
      <c r="I31" s="210">
        <v>3.5714285714285713E-3</v>
      </c>
      <c r="J31" s="211">
        <v>0</v>
      </c>
      <c r="K31" s="210">
        <v>0</v>
      </c>
      <c r="L31" s="211">
        <v>0</v>
      </c>
      <c r="M31" s="220">
        <v>0</v>
      </c>
      <c r="N31" s="211">
        <v>0</v>
      </c>
      <c r="O31" s="220">
        <v>0</v>
      </c>
      <c r="P31" s="211">
        <v>0</v>
      </c>
      <c r="Q31" s="220">
        <v>0</v>
      </c>
      <c r="R31" s="211">
        <v>0</v>
      </c>
      <c r="S31" s="220">
        <v>0</v>
      </c>
      <c r="T31" s="213">
        <v>2</v>
      </c>
      <c r="U31" s="214">
        <v>7.6804915514592934E-4</v>
      </c>
      <c r="V31" s="198"/>
      <c r="W31" s="215">
        <v>2</v>
      </c>
      <c r="X31" s="216">
        <v>8.2270670505964628E-4</v>
      </c>
      <c r="Y31" s="209" t="s">
        <v>244</v>
      </c>
      <c r="Z31" s="14">
        <v>0</v>
      </c>
      <c r="AA31" s="14">
        <v>1</v>
      </c>
      <c r="AB31" s="14">
        <v>0</v>
      </c>
      <c r="AC31" s="14">
        <v>0</v>
      </c>
      <c r="AD31" s="14">
        <v>0</v>
      </c>
      <c r="AE31" s="14">
        <v>1</v>
      </c>
      <c r="AF31" s="14">
        <v>0</v>
      </c>
      <c r="AG31" s="220">
        <v>0</v>
      </c>
    </row>
    <row r="32" spans="1:53" s="202" customFormat="1" ht="24">
      <c r="B32" s="203" t="s">
        <v>245</v>
      </c>
      <c r="C32" s="203"/>
      <c r="D32" s="204">
        <v>11</v>
      </c>
      <c r="E32" s="206">
        <v>4.1509433962264149E-2</v>
      </c>
      <c r="F32" s="204">
        <v>14</v>
      </c>
      <c r="G32" s="206">
        <v>5.2631578947368418E-2</v>
      </c>
      <c r="H32" s="204">
        <v>24</v>
      </c>
      <c r="I32" s="206">
        <v>8.5714285714285715E-2</v>
      </c>
      <c r="J32" s="204">
        <v>20</v>
      </c>
      <c r="K32" s="206">
        <v>8.3333333333333329E-2</v>
      </c>
      <c r="L32" s="204">
        <v>34</v>
      </c>
      <c r="M32" s="206">
        <v>0.15813953488372093</v>
      </c>
      <c r="N32" s="204">
        <v>46</v>
      </c>
      <c r="O32" s="206">
        <v>0.18473895582329317</v>
      </c>
      <c r="P32" s="204">
        <v>21</v>
      </c>
      <c r="Q32" s="206">
        <v>0.1111111111111111</v>
      </c>
      <c r="R32" s="204">
        <v>49</v>
      </c>
      <c r="S32" s="206">
        <v>0.2832369942196532</v>
      </c>
      <c r="T32" s="204">
        <v>236</v>
      </c>
      <c r="U32" s="207">
        <v>9.0629800307219663E-2</v>
      </c>
      <c r="V32" s="198"/>
      <c r="W32" s="204">
        <v>187</v>
      </c>
      <c r="X32" s="221">
        <v>7.6923076923076927E-2</v>
      </c>
      <c r="Y32" s="203" t="s">
        <v>245</v>
      </c>
      <c r="AG32" s="206">
        <v>0.15813953488372093</v>
      </c>
    </row>
    <row r="33" spans="2:33" s="202" customFormat="1" ht="12.75">
      <c r="B33" s="192" t="s">
        <v>26</v>
      </c>
      <c r="C33" s="192"/>
      <c r="D33" s="222">
        <v>265</v>
      </c>
      <c r="E33" s="193">
        <v>1</v>
      </c>
      <c r="F33" s="223">
        <v>266</v>
      </c>
      <c r="G33" s="224">
        <v>1</v>
      </c>
      <c r="H33" s="223">
        <v>280</v>
      </c>
      <c r="I33" s="225">
        <v>1</v>
      </c>
      <c r="J33" s="223">
        <v>240</v>
      </c>
      <c r="K33" s="226">
        <v>1</v>
      </c>
      <c r="L33" s="223">
        <v>215</v>
      </c>
      <c r="M33" s="226">
        <v>1</v>
      </c>
      <c r="N33" s="223">
        <v>249</v>
      </c>
      <c r="O33" s="226">
        <v>1</v>
      </c>
      <c r="P33" s="223">
        <v>189</v>
      </c>
      <c r="Q33" s="227">
        <v>1</v>
      </c>
      <c r="R33" s="223">
        <v>173</v>
      </c>
      <c r="S33" s="227">
        <v>1</v>
      </c>
      <c r="T33" s="223">
        <v>2604</v>
      </c>
      <c r="U33" s="228">
        <v>1</v>
      </c>
      <c r="V33" s="198"/>
      <c r="W33" s="223">
        <v>2431</v>
      </c>
      <c r="X33" s="200">
        <v>1</v>
      </c>
      <c r="Y33" s="192" t="s">
        <v>26</v>
      </c>
      <c r="AG33" s="226">
        <v>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selection activeCell="A12" sqref="A12"/>
    </sheetView>
  </sheetViews>
  <sheetFormatPr defaultRowHeight="15"/>
  <cols>
    <col min="1" max="1" width="47.7109375" customWidth="1"/>
    <col min="2" max="2" width="18.85546875" customWidth="1"/>
  </cols>
  <sheetData>
    <row r="1" spans="1:2" ht="15" customHeight="1">
      <c r="A1" s="283" t="s">
        <v>300</v>
      </c>
      <c r="B1" s="150" t="s">
        <v>301</v>
      </c>
    </row>
    <row r="2" spans="1:2">
      <c r="A2" s="278" t="s">
        <v>68</v>
      </c>
      <c r="B2" s="63">
        <v>26</v>
      </c>
    </row>
    <row r="3" spans="1:2">
      <c r="A3" s="278" t="s">
        <v>69</v>
      </c>
      <c r="B3" s="63">
        <v>264</v>
      </c>
    </row>
    <row r="4" spans="1:2">
      <c r="A4" s="278" t="s">
        <v>70</v>
      </c>
      <c r="B4" s="63">
        <v>68</v>
      </c>
    </row>
    <row r="5" spans="1:2">
      <c r="A5" s="278" t="s">
        <v>78</v>
      </c>
      <c r="B5" s="63">
        <v>54</v>
      </c>
    </row>
    <row r="6" spans="1:2">
      <c r="A6" s="278" t="s">
        <v>72</v>
      </c>
      <c r="B6" s="63">
        <v>50</v>
      </c>
    </row>
    <row r="7" spans="1:2">
      <c r="A7" s="278" t="s">
        <v>73</v>
      </c>
      <c r="B7" s="63">
        <v>453</v>
      </c>
    </row>
    <row r="8" spans="1:2">
      <c r="A8" s="278" t="s">
        <v>79</v>
      </c>
      <c r="B8" s="63">
        <v>67</v>
      </c>
    </row>
    <row r="9" spans="1:2">
      <c r="A9" s="72" t="s">
        <v>75</v>
      </c>
      <c r="B9" s="63">
        <v>49</v>
      </c>
    </row>
    <row r="10" spans="1:2">
      <c r="A10" s="10" t="s">
        <v>249</v>
      </c>
      <c r="B10" s="63">
        <v>866</v>
      </c>
    </row>
    <row r="11" spans="1:2">
      <c r="A11" s="10" t="s">
        <v>193</v>
      </c>
      <c r="B11" s="63">
        <v>122</v>
      </c>
    </row>
    <row r="12" spans="1:2">
      <c r="A12" s="17" t="s">
        <v>302</v>
      </c>
      <c r="B12" s="66">
        <v>173</v>
      </c>
    </row>
    <row r="13" spans="1:2" ht="15.75">
      <c r="A13" s="113" t="s">
        <v>26</v>
      </c>
      <c r="B13" s="116">
        <v>2192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Plan1</vt:lpstr>
      <vt:lpstr>Plan2</vt:lpstr>
      <vt:lpstr>Plan3</vt:lpstr>
      <vt:lpstr>Plan4</vt:lpstr>
      <vt:lpstr>CODATIV.12.FIM</vt:lpstr>
      <vt:lpstr>ENVOLV.12.FIM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</dc:creator>
  <cp:lastModifiedBy>Igor Ojeda</cp:lastModifiedBy>
  <cp:lastPrinted>2014-02-01T15:17:31Z</cp:lastPrinted>
  <dcterms:created xsi:type="dcterms:W3CDTF">2012-07-27T13:14:25Z</dcterms:created>
  <dcterms:modified xsi:type="dcterms:W3CDTF">2014-02-06T14:21:45Z</dcterms:modified>
</cp:coreProperties>
</file>